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252" windowWidth="16608" windowHeight="7812" activeTab="4"/>
  </bookViews>
  <sheets>
    <sheet name="Návrh 2018" sheetId="4" r:id="rId1"/>
    <sheet name="RO1" sheetId="5" r:id="rId2"/>
    <sheet name="RO2" sheetId="6" r:id="rId3"/>
    <sheet name="RO3" sheetId="7" r:id="rId4"/>
    <sheet name="RO4" sheetId="8" r:id="rId5"/>
  </sheets>
  <calcPr calcId="145621"/>
</workbook>
</file>

<file path=xl/calcChain.xml><?xml version="1.0" encoding="utf-8"?>
<calcChain xmlns="http://schemas.openxmlformats.org/spreadsheetml/2006/main">
  <c r="I16" i="8" l="1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15" i="8"/>
  <c r="J14" i="8"/>
  <c r="H14" i="8" l="1"/>
  <c r="H4" i="8"/>
  <c r="I34" i="8"/>
  <c r="J33" i="8"/>
  <c r="J32" i="8" s="1"/>
  <c r="J13" i="8" s="1"/>
  <c r="F32" i="8"/>
  <c r="E32" i="8"/>
  <c r="D32" i="8"/>
  <c r="G14" i="8"/>
  <c r="F14" i="8"/>
  <c r="E14" i="8"/>
  <c r="D14" i="8"/>
  <c r="D13" i="8" s="1"/>
  <c r="I12" i="8"/>
  <c r="I11" i="8"/>
  <c r="I10" i="8"/>
  <c r="I9" i="8"/>
  <c r="I8" i="8"/>
  <c r="I7" i="8"/>
  <c r="I6" i="8"/>
  <c r="J4" i="8"/>
  <c r="G4" i="8"/>
  <c r="F4" i="8"/>
  <c r="E4" i="8"/>
  <c r="D4" i="8"/>
  <c r="I4" i="8" l="1"/>
  <c r="D38" i="8" s="1"/>
  <c r="D35" i="8"/>
  <c r="I14" i="8"/>
  <c r="I13" i="8" s="1"/>
  <c r="D39" i="8" s="1"/>
  <c r="D40" i="8" s="1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15" i="7"/>
  <c r="G14" i="7"/>
  <c r="G4" i="7"/>
  <c r="H38" i="7"/>
  <c r="I37" i="7"/>
  <c r="I36" i="7" s="1"/>
  <c r="I13" i="7" s="1"/>
  <c r="H37" i="7"/>
  <c r="H36" i="7" s="1"/>
  <c r="F36" i="7"/>
  <c r="E36" i="7"/>
  <c r="D36" i="7"/>
  <c r="F14" i="7"/>
  <c r="E14" i="7"/>
  <c r="D14" i="7"/>
  <c r="H12" i="7"/>
  <c r="H11" i="7"/>
  <c r="H10" i="7"/>
  <c r="H9" i="7"/>
  <c r="H8" i="7"/>
  <c r="H7" i="7"/>
  <c r="H4" i="7" s="1"/>
  <c r="D42" i="7" s="1"/>
  <c r="H6" i="7"/>
  <c r="I4" i="7"/>
  <c r="F4" i="7"/>
  <c r="E4" i="7"/>
  <c r="D4" i="7"/>
  <c r="I35" i="8" l="1"/>
  <c r="D13" i="7"/>
  <c r="D39" i="7" s="1"/>
  <c r="H14" i="7"/>
  <c r="H13" i="7" s="1"/>
  <c r="H39" i="7" s="1"/>
  <c r="H35" i="6"/>
  <c r="H13" i="6" s="1"/>
  <c r="D41" i="6"/>
  <c r="D42" i="5"/>
  <c r="D41" i="5"/>
  <c r="F38" i="5"/>
  <c r="D38" i="5"/>
  <c r="E35" i="6"/>
  <c r="F35" i="6"/>
  <c r="G3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15" i="6"/>
  <c r="E14" i="6"/>
  <c r="F14" i="6"/>
  <c r="F4" i="6"/>
  <c r="E4" i="6"/>
  <c r="D38" i="6"/>
  <c r="G37" i="6"/>
  <c r="H36" i="6"/>
  <c r="G36" i="6"/>
  <c r="D35" i="6"/>
  <c r="D14" i="6"/>
  <c r="D13" i="6" s="1"/>
  <c r="G12" i="6"/>
  <c r="G11" i="6"/>
  <c r="G10" i="6"/>
  <c r="G9" i="6"/>
  <c r="G8" i="6"/>
  <c r="G7" i="6"/>
  <c r="G6" i="6"/>
  <c r="G4" i="6" s="1"/>
  <c r="H4" i="6"/>
  <c r="D4" i="6"/>
  <c r="D43" i="7" l="1"/>
  <c r="D44" i="7" s="1"/>
  <c r="G14" i="6"/>
  <c r="G13" i="6" s="1"/>
  <c r="D42" i="6" s="1"/>
  <c r="D43" i="6" s="1"/>
  <c r="E14" i="5"/>
  <c r="E4" i="5"/>
  <c r="F7" i="5"/>
  <c r="F8" i="5"/>
  <c r="F9" i="5"/>
  <c r="F10" i="5"/>
  <c r="F11" i="5"/>
  <c r="F6" i="5"/>
  <c r="F4" i="5"/>
  <c r="F37" i="5"/>
  <c r="G36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G13" i="5"/>
  <c r="F12" i="5"/>
  <c r="G4" i="5"/>
  <c r="G38" i="6" l="1"/>
  <c r="F14" i="5"/>
  <c r="F13" i="5" s="1"/>
  <c r="D35" i="5" l="1"/>
  <c r="D14" i="5"/>
  <c r="D13" i="5" s="1"/>
  <c r="D4" i="5"/>
  <c r="D43" i="5" l="1"/>
  <c r="D35" i="4"/>
  <c r="D14" i="4"/>
  <c r="D4" i="4"/>
  <c r="D41" i="4" s="1"/>
  <c r="D13" i="4" l="1"/>
  <c r="D42" i="4" s="1"/>
  <c r="D43" i="4" s="1"/>
  <c r="D38" i="4" l="1"/>
</calcChain>
</file>

<file path=xl/sharedStrings.xml><?xml version="1.0" encoding="utf-8"?>
<sst xmlns="http://schemas.openxmlformats.org/spreadsheetml/2006/main" count="274" uniqueCount="62">
  <si>
    <t>Řádek</t>
  </si>
  <si>
    <t>Položka</t>
  </si>
  <si>
    <t>P</t>
  </si>
  <si>
    <t>Příjmy celkem</t>
  </si>
  <si>
    <t>P.2.</t>
  </si>
  <si>
    <t>Nedaňové příjmy</t>
  </si>
  <si>
    <t>Příjmy z pronájmu majetku</t>
  </si>
  <si>
    <t>Příjmy z úroků</t>
  </si>
  <si>
    <t>P.4.</t>
  </si>
  <si>
    <t>Přijaté transfery</t>
  </si>
  <si>
    <t>Přijaté transfery od obcí</t>
  </si>
  <si>
    <t>Přijaté transfery od krajů - neinvestiční</t>
  </si>
  <si>
    <t>Přijaté transfery od krajů - Investiční</t>
  </si>
  <si>
    <t>V</t>
  </si>
  <si>
    <t>Výdaje celkem</t>
  </si>
  <si>
    <t>V.5.</t>
  </si>
  <si>
    <t>Běžné výdaje</t>
  </si>
  <si>
    <t>Platy zaměstnanců v pracovním poměru</t>
  </si>
  <si>
    <t>Povinné pojistné na veřejné zdravotní pojištění</t>
  </si>
  <si>
    <t>Povinné pojistné na úrazové pojištění</t>
  </si>
  <si>
    <t>Knihy učební pomůcky a tisk</t>
  </si>
  <si>
    <t>Drobný hmotný dlouhodobý majetek</t>
  </si>
  <si>
    <t>Nákup materiálu jinde nezařazeného</t>
  </si>
  <si>
    <t>Služby pošt</t>
  </si>
  <si>
    <t>Služby peněžních ústavů včetně komerčního pojištění</t>
  </si>
  <si>
    <t>Nájemné</t>
  </si>
  <si>
    <t>Konzultační, poradenské a právní služby</t>
  </si>
  <si>
    <t>Služby školení a vzdělávání</t>
  </si>
  <si>
    <t>Nákup ostatních služeb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</si>
  <si>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</si>
  <si>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</si>
  <si>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</si>
  <si>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</si>
  <si>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</si>
  <si>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Výdaje z finančního vypořádání minulých let mezi krajem a obcemi</t>
  </si>
  <si>
    <t>V.6.</t>
  </si>
  <si>
    <t>Kapitálové výdaje</t>
  </si>
  <si>
    <t>Budovy, haly a stavby</t>
  </si>
  <si>
    <t>F</t>
  </si>
  <si>
    <t>Financování celkem</t>
  </si>
  <si>
    <t>Závazný ukazatel - název položky</t>
  </si>
  <si>
    <t>služby mob. operátora, připojení  DSO k internetu</t>
  </si>
  <si>
    <t>Povinné poj. na soc. zabezpečení a příspěvek na st. politiku zaměstnanosti</t>
  </si>
  <si>
    <t>Hospodaření svazku obcí v roce 2017</t>
  </si>
  <si>
    <t>Návrh rozpočtu DSO Sdružení obcí pro rozvoj Baťova kanálu a vodní cesty na řece Moravě pro rok 2018</t>
  </si>
  <si>
    <t>Rozpočet 2018</t>
  </si>
  <si>
    <t>Stav prostředků na bankovních účtech  (plánovaný stav k 1. 1. 2018)</t>
  </si>
  <si>
    <t>Rozpočet</t>
  </si>
  <si>
    <t>RO1</t>
  </si>
  <si>
    <t>Čerpání k 28.02.2018</t>
  </si>
  <si>
    <t>Rozpočtové opatření č. 2 DSO Sdružení obcí pro rozvoj Baťova kanálu a vodní cesty na řece Moravě pro rok 2018</t>
  </si>
  <si>
    <t>RO2</t>
  </si>
  <si>
    <t>Čerpání k 31.03.2018</t>
  </si>
  <si>
    <t>Hospodaření svazku obcí v roce 2018</t>
  </si>
  <si>
    <t>Rozpočtové opatření č. 1 DSO Sdružení obcí pro rozvoj Baťova kanálu a vodní cesty na řece Moravě pro rok 2018</t>
  </si>
  <si>
    <t>Rozpočtové opatření č. 3 DSO Sdružení obcí pro rozvoj Baťova kanálu a vodní cesty na řece Moravě pro rok 2018</t>
  </si>
  <si>
    <t>Čerpání k 30.06.2018</t>
  </si>
  <si>
    <t>RO3</t>
  </si>
  <si>
    <t>Ostatní osobní výdaje</t>
  </si>
  <si>
    <t>RO4</t>
  </si>
  <si>
    <t>Čerpání k 31.12.2018</t>
  </si>
  <si>
    <t>Rozpočtové opatření č. 4 a plnění rozpočtu DSO Sdružení obcí pro rozvoj Baťova kanálu a vodní cesty na řece Moravě pro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</si>
</sst>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color indexed="23"/>
      <name val="Arial"/>
      <family val="2"/>
      <charset val="238"/>
    </font>
    <font>
      <sz val="10"/>
      <color indexed="23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/>
    <xf numFmtId="164" fontId="2" fillId="0" borderId="7" xfId="0" applyNumberFormat="1" applyFont="1" applyBorder="1"/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164" fontId="6" fillId="0" borderId="7" xfId="0" applyNumberFormat="1" applyFont="1" applyBorder="1" applyAlignment="1"/>
    <xf numFmtId="0" fontId="5" fillId="0" borderId="6" xfId="0" applyFont="1" applyBorder="1"/>
    <xf numFmtId="164" fontId="8" fillId="0" borderId="7" xfId="0" applyNumberFormat="1" applyFont="1" applyBorder="1"/>
    <xf numFmtId="0" fontId="5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vertical="top"/>
    </xf>
    <xf numFmtId="164" fontId="8" fillId="0" borderId="7" xfId="0" applyNumberFormat="1" applyFont="1" applyBorder="1" applyAlignment="1">
      <alignment vertical="top"/>
    </xf>
    <xf numFmtId="0" fontId="8" fillId="0" borderId="6" xfId="0" applyFont="1" applyBorder="1"/>
    <xf numFmtId="0" fontId="5" fillId="0" borderId="6" xfId="0" applyFont="1" applyFill="1" applyBorder="1" applyAlignment="1">
      <alignment horizontal="center"/>
    </xf>
    <xf numFmtId="0" fontId="8" fillId="0" borderId="6" xfId="0" applyFont="1" applyFill="1" applyBorder="1"/>
    <xf numFmtId="164" fontId="0" fillId="0" borderId="7" xfId="0" applyNumberFormat="1" applyBorder="1" applyAlignment="1"/>
    <xf numFmtId="0" fontId="9" fillId="0" borderId="6" xfId="0" applyFont="1" applyBorder="1" applyAlignment="1">
      <alignment horizontal="center"/>
    </xf>
    <xf numFmtId="164" fontId="2" fillId="0" borderId="7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8" fillId="2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/>
    <xf numFmtId="0" fontId="5" fillId="0" borderId="8" xfId="0" applyFont="1" applyBorder="1" applyAlignment="1">
      <alignment horizontal="left" vertical="center" wrapText="1"/>
    </xf>
    <xf numFmtId="165" fontId="0" fillId="0" borderId="7" xfId="0" applyNumberFormat="1" applyFill="1" applyBorder="1" applyAlignment="1"/>
    <xf numFmtId="0" fontId="2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right"/>
    </xf>
    <xf numFmtId="0" fontId="0" fillId="0" borderId="0" xfId="0" applyFill="1" applyBorder="1"/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/>
    <xf numFmtId="0" fontId="0" fillId="0" borderId="0" xfId="0" applyBorder="1"/>
    <xf numFmtId="0" fontId="7" fillId="0" borderId="0" xfId="0" applyFont="1" applyBorder="1"/>
    <xf numFmtId="0" fontId="2" fillId="0" borderId="6" xfId="0" applyFont="1" applyFill="1" applyBorder="1" applyAlignment="1">
      <alignment horizontal="center" vertical="center" wrapText="1"/>
    </xf>
    <xf numFmtId="164" fontId="0" fillId="0" borderId="25" xfId="0" applyNumberFormat="1" applyBorder="1"/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6" xfId="0" applyBorder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/>
    <xf numFmtId="165" fontId="12" fillId="0" borderId="6" xfId="0" applyNumberFormat="1" applyFont="1" applyBorder="1"/>
    <xf numFmtId="0" fontId="0" fillId="0" borderId="6" xfId="0" applyBorder="1" applyAlignment="1">
      <alignment horizontal="center"/>
    </xf>
    <xf numFmtId="164" fontId="6" fillId="0" borderId="6" xfId="0" applyNumberFormat="1" applyFont="1" applyBorder="1" applyAlignment="1"/>
    <xf numFmtId="164" fontId="0" fillId="0" borderId="6" xfId="0" applyNumberFormat="1" applyBorder="1"/>
    <xf numFmtId="164" fontId="8" fillId="0" borderId="6" xfId="0" applyNumberFormat="1" applyFont="1" applyBorder="1"/>
    <xf numFmtId="165" fontId="0" fillId="0" borderId="6" xfId="0" applyNumberFormat="1" applyBorder="1"/>
    <xf numFmtId="164" fontId="8" fillId="0" borderId="6" xfId="0" applyNumberFormat="1" applyFont="1" applyBorder="1" applyAlignment="1">
      <alignment vertical="top"/>
    </xf>
    <xf numFmtId="164" fontId="0" fillId="0" borderId="6" xfId="0" applyNumberFormat="1" applyBorder="1" applyAlignment="1"/>
    <xf numFmtId="164" fontId="2" fillId="0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164" fontId="6" fillId="0" borderId="6" xfId="0" applyNumberFormat="1" applyFont="1" applyFill="1" applyBorder="1" applyAlignment="1"/>
    <xf numFmtId="0" fontId="5" fillId="0" borderId="6" xfId="0" applyFont="1" applyBorder="1" applyAlignment="1">
      <alignment horizontal="left" vertical="center" wrapText="1"/>
    </xf>
    <xf numFmtId="165" fontId="0" fillId="0" borderId="6" xfId="0" applyNumberFormat="1" applyFill="1" applyBorder="1" applyAlignment="1"/>
    <xf numFmtId="0" fontId="2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65" fontId="0" fillId="0" borderId="26" xfId="0" applyNumberFormat="1" applyFill="1" applyBorder="1" applyAlignment="1"/>
    <xf numFmtId="164" fontId="8" fillId="0" borderId="26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2" fillId="0" borderId="27" xfId="0" applyFont="1" applyBorder="1" applyAlignment="1"/>
    <xf numFmtId="0" fontId="2" fillId="0" borderId="30" xfId="0" applyFont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6" fillId="0" borderId="6" xfId="0" applyNumberFormat="1" applyFont="1" applyBorder="1" applyAlignment="1"/>
    <xf numFmtId="0" fontId="2" fillId="3" borderId="6" xfId="0" applyFont="1" applyFill="1" applyBorder="1" applyAlignment="1">
      <alignment horizontal="center" vertical="center" wrapText="1"/>
    </xf>
    <xf numFmtId="0" fontId="0" fillId="3" borderId="6" xfId="0" applyFill="1" applyBorder="1"/>
    <xf numFmtId="164" fontId="2" fillId="3" borderId="6" xfId="0" applyNumberFormat="1" applyFont="1" applyFill="1" applyBorder="1"/>
    <xf numFmtId="164" fontId="0" fillId="3" borderId="6" xfId="0" applyNumberFormat="1" applyFill="1" applyBorder="1"/>
    <xf numFmtId="164" fontId="2" fillId="3" borderId="6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/>
    <xf numFmtId="164" fontId="8" fillId="3" borderId="6" xfId="0" applyNumberFormat="1" applyFont="1" applyFill="1" applyBorder="1"/>
    <xf numFmtId="164" fontId="3" fillId="3" borderId="6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165" fontId="0" fillId="0" borderId="6" xfId="0" applyNumberFormat="1" applyFill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H35" sqref="H35"/>
    </sheetView>
  </sheetViews>
  <sheetFormatPr defaultRowHeight="14.4" x14ac:dyDescent="0.3"/>
  <cols>
    <col min="1" max="1" width="7.44140625" customWidth="1"/>
    <col min="2" max="2" width="8.88671875" style="42" customWidth="1"/>
    <col min="3" max="3" width="59" customWidth="1"/>
    <col min="4" max="4" width="11.88671875" customWidth="1"/>
  </cols>
  <sheetData>
    <row r="1" spans="1:9" ht="37.5" customHeight="1" thickBot="1" x14ac:dyDescent="0.35">
      <c r="A1" s="95" t="s">
        <v>44</v>
      </c>
      <c r="B1" s="96"/>
      <c r="C1" s="96"/>
      <c r="D1" s="97"/>
    </row>
    <row r="2" spans="1:9" ht="26.25" customHeight="1" thickBot="1" x14ac:dyDescent="0.35">
      <c r="A2" s="1" t="s">
        <v>0</v>
      </c>
      <c r="B2" s="2" t="s">
        <v>1</v>
      </c>
      <c r="C2" s="2" t="s">
        <v>40</v>
      </c>
      <c r="D2" s="3" t="s">
        <v>45</v>
      </c>
    </row>
    <row r="3" spans="1:9" ht="2.25" customHeight="1" x14ac:dyDescent="0.25">
      <c r="A3" s="98"/>
      <c r="B3" s="99"/>
      <c r="C3" s="99"/>
      <c r="D3" s="4"/>
    </row>
    <row r="4" spans="1:9" x14ac:dyDescent="0.3">
      <c r="A4" s="5" t="s">
        <v>2</v>
      </c>
      <c r="B4" s="6"/>
      <c r="C4" s="7" t="s">
        <v>3</v>
      </c>
      <c r="D4" s="8">
        <f>SUM(D5:D11)</f>
        <v>602000</v>
      </c>
    </row>
    <row r="5" spans="1:9" x14ac:dyDescent="0.3">
      <c r="A5" s="9" t="s">
        <v>4</v>
      </c>
      <c r="B5" s="10"/>
      <c r="C5" s="11" t="s">
        <v>5</v>
      </c>
      <c r="D5" s="12"/>
    </row>
    <row r="6" spans="1:9" x14ac:dyDescent="0.3">
      <c r="A6" s="9"/>
      <c r="B6" s="10">
        <v>2139</v>
      </c>
      <c r="C6" s="13" t="s">
        <v>6</v>
      </c>
      <c r="D6" s="14">
        <v>40000</v>
      </c>
    </row>
    <row r="7" spans="1:9" ht="14.25" customHeight="1" x14ac:dyDescent="0.3">
      <c r="A7" s="9"/>
      <c r="B7" s="15">
        <v>2141</v>
      </c>
      <c r="C7" s="16" t="s">
        <v>7</v>
      </c>
      <c r="D7" s="17"/>
    </row>
    <row r="8" spans="1:9" x14ac:dyDescent="0.3">
      <c r="A8" s="9" t="s">
        <v>8</v>
      </c>
      <c r="B8" s="10"/>
      <c r="C8" s="11" t="s">
        <v>9</v>
      </c>
      <c r="D8" s="14"/>
    </row>
    <row r="9" spans="1:9" x14ac:dyDescent="0.3">
      <c r="A9" s="9"/>
      <c r="B9" s="10">
        <v>4121</v>
      </c>
      <c r="C9" s="18" t="s">
        <v>10</v>
      </c>
      <c r="D9" s="14">
        <v>562000</v>
      </c>
    </row>
    <row r="10" spans="1:9" x14ac:dyDescent="0.3">
      <c r="A10" s="9"/>
      <c r="B10" s="19">
        <v>4122</v>
      </c>
      <c r="C10" s="20" t="s">
        <v>11</v>
      </c>
      <c r="D10" s="14">
        <v>0</v>
      </c>
    </row>
    <row r="11" spans="1:9" x14ac:dyDescent="0.3">
      <c r="A11" s="9"/>
      <c r="B11" s="19">
        <v>4222</v>
      </c>
      <c r="C11" s="18" t="s">
        <v>12</v>
      </c>
      <c r="D11" s="14">
        <v>0</v>
      </c>
    </row>
    <row r="12" spans="1:9" ht="1.5" customHeight="1" x14ac:dyDescent="0.25">
      <c r="A12" s="100"/>
      <c r="B12" s="101"/>
      <c r="C12" s="101"/>
      <c r="D12" s="21"/>
    </row>
    <row r="13" spans="1:9" x14ac:dyDescent="0.3">
      <c r="A13" s="5" t="s">
        <v>13</v>
      </c>
      <c r="B13" s="22"/>
      <c r="C13" s="7" t="s">
        <v>14</v>
      </c>
      <c r="D13" s="23">
        <f>D14+D35</f>
        <v>607000</v>
      </c>
    </row>
    <row r="14" spans="1:9" ht="15" customHeight="1" x14ac:dyDescent="0.3">
      <c r="A14" s="9" t="s">
        <v>15</v>
      </c>
      <c r="B14" s="10"/>
      <c r="C14" s="11" t="s">
        <v>16</v>
      </c>
      <c r="D14" s="12">
        <f>SUM(D15:D34)</f>
        <v>607000</v>
      </c>
      <c r="I14" s="43"/>
    </row>
    <row r="15" spans="1:9" x14ac:dyDescent="0.3">
      <c r="A15" s="9"/>
      <c r="B15" s="10">
        <v>5011</v>
      </c>
      <c r="C15" s="24" t="s">
        <v>17</v>
      </c>
      <c r="D15" s="14">
        <v>370000</v>
      </c>
      <c r="I15" s="43"/>
    </row>
    <row r="16" spans="1:9" ht="15" customHeight="1" x14ac:dyDescent="0.3">
      <c r="A16" s="9"/>
      <c r="B16" s="10">
        <v>5031</v>
      </c>
      <c r="C16" s="25" t="s">
        <v>42</v>
      </c>
      <c r="D16" s="14">
        <v>93000</v>
      </c>
    </row>
    <row r="17" spans="1:4" x14ac:dyDescent="0.3">
      <c r="A17" s="9"/>
      <c r="B17" s="10">
        <v>5032</v>
      </c>
      <c r="C17" s="24" t="s">
        <v>18</v>
      </c>
      <c r="D17" s="14">
        <v>34000</v>
      </c>
    </row>
    <row r="18" spans="1:4" x14ac:dyDescent="0.3">
      <c r="A18" s="9"/>
      <c r="B18" s="10">
        <v>5038</v>
      </c>
      <c r="C18" s="24" t="s">
        <v>19</v>
      </c>
      <c r="D18" s="14">
        <v>2000</v>
      </c>
    </row>
    <row r="19" spans="1:4" x14ac:dyDescent="0.3">
      <c r="A19" s="9"/>
      <c r="B19" s="10">
        <v>5136</v>
      </c>
      <c r="C19" s="24" t="s">
        <v>20</v>
      </c>
      <c r="D19" s="14">
        <v>0</v>
      </c>
    </row>
    <row r="20" spans="1:4" x14ac:dyDescent="0.3">
      <c r="A20" s="9"/>
      <c r="B20" s="19">
        <v>5137</v>
      </c>
      <c r="C20" s="24" t="s">
        <v>21</v>
      </c>
      <c r="D20" s="14">
        <v>0</v>
      </c>
    </row>
    <row r="21" spans="1:4" x14ac:dyDescent="0.3">
      <c r="A21" s="9"/>
      <c r="B21" s="19">
        <v>5139</v>
      </c>
      <c r="C21" s="24" t="s">
        <v>22</v>
      </c>
      <c r="D21" s="14">
        <v>1000</v>
      </c>
    </row>
    <row r="22" spans="1:4" ht="14.25" customHeight="1" x14ac:dyDescent="0.3">
      <c r="A22" s="9"/>
      <c r="B22" s="26">
        <v>5161</v>
      </c>
      <c r="C22" s="27" t="s">
        <v>23</v>
      </c>
      <c r="D22" s="17">
        <v>2000</v>
      </c>
    </row>
    <row r="23" spans="1:4" x14ac:dyDescent="0.3">
      <c r="A23" s="9"/>
      <c r="B23" s="10">
        <v>5162</v>
      </c>
      <c r="C23" s="24" t="s">
        <v>41</v>
      </c>
      <c r="D23" s="14">
        <v>8000</v>
      </c>
    </row>
    <row r="24" spans="1:4" x14ac:dyDescent="0.3">
      <c r="A24" s="9"/>
      <c r="B24" s="10">
        <v>5163</v>
      </c>
      <c r="C24" s="24" t="s">
        <v>24</v>
      </c>
      <c r="D24" s="14">
        <v>8000</v>
      </c>
    </row>
    <row r="25" spans="1:4" x14ac:dyDescent="0.3">
      <c r="A25" s="9"/>
      <c r="B25" s="10">
        <v>5164</v>
      </c>
      <c r="C25" s="24" t="s">
        <v>25</v>
      </c>
      <c r="D25" s="14">
        <v>10000</v>
      </c>
    </row>
    <row r="26" spans="1:4" x14ac:dyDescent="0.3">
      <c r="A26" s="9"/>
      <c r="B26" s="19">
        <v>5166</v>
      </c>
      <c r="C26" s="24" t="s">
        <v>26</v>
      </c>
      <c r="D26" s="14">
        <v>0</v>
      </c>
    </row>
    <row r="27" spans="1:4" x14ac:dyDescent="0.3">
      <c r="A27" s="9"/>
      <c r="B27" s="10">
        <v>5167</v>
      </c>
      <c r="C27" s="24" t="s">
        <v>27</v>
      </c>
      <c r="D27" s="14">
        <v>0</v>
      </c>
    </row>
    <row r="28" spans="1:4" ht="12.75" customHeight="1" x14ac:dyDescent="0.3">
      <c r="A28" s="9"/>
      <c r="B28" s="28">
        <v>5169</v>
      </c>
      <c r="C28" s="29" t="s">
        <v>28</v>
      </c>
      <c r="D28" s="14">
        <v>40000</v>
      </c>
    </row>
    <row r="29" spans="1:4" x14ac:dyDescent="0.3">
      <c r="A29" s="9"/>
      <c r="B29" s="19">
        <v>5171</v>
      </c>
      <c r="C29" s="24" t="s">
        <v>29</v>
      </c>
      <c r="D29" s="14">
        <v>2000</v>
      </c>
    </row>
    <row r="30" spans="1:4" x14ac:dyDescent="0.3">
      <c r="A30" s="9"/>
      <c r="B30" s="19">
        <v>5172</v>
      </c>
      <c r="C30" s="24" t="s">
        <v>30</v>
      </c>
      <c r="D30" s="14">
        <v>0</v>
      </c>
    </row>
    <row r="31" spans="1:4" x14ac:dyDescent="0.3">
      <c r="A31" s="9"/>
      <c r="B31" s="10">
        <v>5173</v>
      </c>
      <c r="C31" s="24" t="s">
        <v>31</v>
      </c>
      <c r="D31" s="14">
        <v>34000</v>
      </c>
    </row>
    <row r="32" spans="1:4" x14ac:dyDescent="0.3">
      <c r="A32" s="9"/>
      <c r="B32" s="10">
        <v>5175</v>
      </c>
      <c r="C32" s="24" t="s">
        <v>32</v>
      </c>
      <c r="D32" s="14">
        <v>2000</v>
      </c>
    </row>
    <row r="33" spans="1:14" x14ac:dyDescent="0.3">
      <c r="A33" s="9"/>
      <c r="B33" s="10">
        <v>5176</v>
      </c>
      <c r="C33" s="24" t="s">
        <v>33</v>
      </c>
      <c r="D33" s="14">
        <v>1000</v>
      </c>
    </row>
    <row r="34" spans="1:14" x14ac:dyDescent="0.3">
      <c r="A34" s="9"/>
      <c r="B34" s="10">
        <v>5366</v>
      </c>
      <c r="C34" s="24" t="s">
        <v>34</v>
      </c>
      <c r="D34" s="14">
        <v>0</v>
      </c>
    </row>
    <row r="35" spans="1:14" x14ac:dyDescent="0.3">
      <c r="A35" s="9" t="s">
        <v>35</v>
      </c>
      <c r="B35" s="19"/>
      <c r="C35" s="11" t="s">
        <v>36</v>
      </c>
      <c r="D35" s="30">
        <f>SUM(D36:D36)</f>
        <v>0</v>
      </c>
    </row>
    <row r="36" spans="1:14" ht="12.75" customHeight="1" x14ac:dyDescent="0.3">
      <c r="A36" s="9"/>
      <c r="B36" s="28">
        <v>6121</v>
      </c>
      <c r="C36" s="31" t="s">
        <v>37</v>
      </c>
      <c r="D36" s="14">
        <v>0</v>
      </c>
    </row>
    <row r="37" spans="1:14" ht="2.25" customHeight="1" x14ac:dyDescent="0.3">
      <c r="A37" s="102"/>
      <c r="B37" s="103"/>
      <c r="C37" s="103"/>
      <c r="D37" s="32"/>
    </row>
    <row r="38" spans="1:14" ht="15" thickBot="1" x14ac:dyDescent="0.35">
      <c r="A38" s="33" t="s">
        <v>38</v>
      </c>
      <c r="B38" s="34"/>
      <c r="C38" s="35" t="s">
        <v>39</v>
      </c>
      <c r="D38" s="36">
        <f>D13-D4</f>
        <v>5000</v>
      </c>
    </row>
    <row r="39" spans="1:14" ht="2.25" customHeight="1" thickBot="1" x14ac:dyDescent="0.35">
      <c r="B39"/>
      <c r="E39" s="37"/>
      <c r="F39" s="37"/>
      <c r="G39" s="37"/>
      <c r="J39" s="37"/>
      <c r="K39" s="37"/>
      <c r="L39" s="37"/>
      <c r="M39" s="37"/>
      <c r="N39" s="37"/>
    </row>
    <row r="40" spans="1:14" x14ac:dyDescent="0.3">
      <c r="A40" s="104" t="s">
        <v>43</v>
      </c>
      <c r="B40" s="105"/>
      <c r="C40" s="105"/>
      <c r="D40" s="106"/>
      <c r="E40" s="37"/>
      <c r="F40" s="37"/>
      <c r="G40" s="37"/>
      <c r="J40" s="37"/>
      <c r="K40" s="37"/>
      <c r="L40" s="37"/>
      <c r="M40" s="37"/>
      <c r="N40" s="37"/>
    </row>
    <row r="41" spans="1:14" ht="12.75" customHeight="1" x14ac:dyDescent="0.3">
      <c r="A41" s="89" t="s">
        <v>3</v>
      </c>
      <c r="B41" s="90"/>
      <c r="C41" s="90"/>
      <c r="D41" s="38">
        <f>D4</f>
        <v>602000</v>
      </c>
      <c r="E41" s="37"/>
      <c r="F41" s="37"/>
      <c r="G41" s="37"/>
      <c r="J41" s="37"/>
      <c r="K41" s="37"/>
      <c r="L41" s="37"/>
      <c r="M41" s="37"/>
      <c r="N41" s="37"/>
    </row>
    <row r="42" spans="1:14" ht="12.75" customHeight="1" x14ac:dyDescent="0.3">
      <c r="A42" s="89" t="s">
        <v>14</v>
      </c>
      <c r="B42" s="90"/>
      <c r="C42" s="90"/>
      <c r="D42" s="38">
        <f>D13</f>
        <v>607000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2.75" customHeight="1" x14ac:dyDescent="0.3">
      <c r="A43" s="91" t="s">
        <v>39</v>
      </c>
      <c r="B43" s="92"/>
      <c r="C43" s="92"/>
      <c r="D43" s="39">
        <f>D42-D41</f>
        <v>5000</v>
      </c>
      <c r="E43" s="37"/>
      <c r="F43" s="37"/>
      <c r="G43" s="37"/>
      <c r="J43" s="37"/>
      <c r="K43" s="37"/>
      <c r="L43" s="37"/>
      <c r="M43" s="37"/>
      <c r="N43" s="37"/>
    </row>
    <row r="44" spans="1:14" ht="12.75" customHeight="1" thickBot="1" x14ac:dyDescent="0.35">
      <c r="A44" s="93" t="s">
        <v>46</v>
      </c>
      <c r="B44" s="94"/>
      <c r="C44" s="94"/>
      <c r="D44" s="40">
        <v>530000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2.75" customHeight="1" x14ac:dyDescent="0.3">
      <c r="A45" s="43"/>
      <c r="B45" s="43"/>
      <c r="C45" s="43"/>
      <c r="D45" s="43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2.75" customHeight="1" x14ac:dyDescent="0.3">
      <c r="A46" s="43"/>
      <c r="B46" s="43"/>
      <c r="C46" s="43"/>
      <c r="D46" s="43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 customHeight="1" x14ac:dyDescent="0.3">
      <c r="A47" s="43"/>
      <c r="B47" s="43"/>
      <c r="C47" s="43"/>
      <c r="D47" s="43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2.75" customHeight="1" x14ac:dyDescent="0.3">
      <c r="A48" s="43"/>
      <c r="B48" s="43"/>
      <c r="C48" s="43"/>
      <c r="D48" s="43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2.75" customHeight="1" x14ac:dyDescent="0.3">
      <c r="A49" s="43"/>
      <c r="B49" s="43"/>
      <c r="C49" s="43"/>
      <c r="D49" s="43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2.75" customHeight="1" x14ac:dyDescent="0.3">
      <c r="A50" s="43"/>
      <c r="B50" s="43"/>
      <c r="C50" s="43"/>
      <c r="D50" s="43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2.75" customHeight="1" x14ac:dyDescent="0.3">
      <c r="A51" s="37"/>
      <c r="B51" s="44"/>
      <c r="C51" s="43"/>
      <c r="D51" s="44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2.75" customHeight="1" x14ac:dyDescent="0.3">
      <c r="A52" s="37"/>
      <c r="B52" s="41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2.75" customHeight="1" x14ac:dyDescent="0.3">
      <c r="A53" s="37"/>
      <c r="B53" s="4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2.75" customHeight="1" x14ac:dyDescent="0.3">
      <c r="A54" s="37"/>
      <c r="B54" s="4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2.75" customHeight="1" x14ac:dyDescent="0.3">
      <c r="A55" s="37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2.75" customHeight="1" x14ac:dyDescent="0.3">
      <c r="A56" s="37"/>
      <c r="B56" s="41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2.75" customHeight="1" x14ac:dyDescent="0.3">
      <c r="A57" s="37"/>
      <c r="B57" s="41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2.75" customHeight="1" x14ac:dyDescent="0.3">
      <c r="A58" s="37"/>
      <c r="B58" s="4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2.75" customHeight="1" x14ac:dyDescent="0.3">
      <c r="A59" s="37"/>
      <c r="B59" s="41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</sheetData>
  <mergeCells count="9">
    <mergeCell ref="A42:C42"/>
    <mergeCell ref="A43:C43"/>
    <mergeCell ref="A44:C44"/>
    <mergeCell ref="A1:D1"/>
    <mergeCell ref="A3:C3"/>
    <mergeCell ref="A12:C12"/>
    <mergeCell ref="A37:C37"/>
    <mergeCell ref="A40:D40"/>
    <mergeCell ref="A41:C41"/>
  </mergeCells>
  <printOptions gridLines="1"/>
  <pageMargins left="0.62992125984251968" right="0.23622047244094491" top="0.74803149606299213" bottom="0.74803149606299213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A4" workbookViewId="0">
      <selection activeCell="D43" sqref="D43"/>
    </sheetView>
  </sheetViews>
  <sheetFormatPr defaultRowHeight="14.4" x14ac:dyDescent="0.3"/>
  <cols>
    <col min="1" max="1" width="7.44140625" customWidth="1"/>
    <col min="2" max="2" width="8.88671875" style="42" customWidth="1"/>
    <col min="3" max="3" width="59" customWidth="1"/>
    <col min="4" max="4" width="11.88671875" customWidth="1"/>
    <col min="5" max="5" width="13.109375" customWidth="1"/>
    <col min="6" max="6" width="18.88671875" customWidth="1"/>
    <col min="7" max="7" width="21.109375" customWidth="1"/>
  </cols>
  <sheetData>
    <row r="1" spans="1:9" ht="37.5" customHeight="1" x14ac:dyDescent="0.3">
      <c r="A1" s="107" t="s">
        <v>54</v>
      </c>
      <c r="B1" s="108"/>
      <c r="C1" s="108"/>
      <c r="D1" s="108"/>
      <c r="E1" s="108"/>
      <c r="F1" s="108"/>
      <c r="G1" s="108"/>
    </row>
    <row r="2" spans="1:9" ht="26.25" customHeight="1" x14ac:dyDescent="0.3">
      <c r="A2" s="47" t="s">
        <v>0</v>
      </c>
      <c r="B2" s="47" t="s">
        <v>1</v>
      </c>
      <c r="C2" s="47" t="s">
        <v>40</v>
      </c>
      <c r="D2" s="45" t="s">
        <v>45</v>
      </c>
      <c r="E2" s="45" t="s">
        <v>48</v>
      </c>
      <c r="F2" s="45" t="s">
        <v>47</v>
      </c>
      <c r="G2" s="45" t="s">
        <v>49</v>
      </c>
    </row>
    <row r="3" spans="1:9" ht="2.25" customHeight="1" x14ac:dyDescent="0.25">
      <c r="A3" s="110"/>
      <c r="B3" s="110"/>
      <c r="C3" s="110"/>
      <c r="D3" s="48"/>
      <c r="E3" s="49"/>
      <c r="F3" s="49"/>
      <c r="G3" s="49"/>
    </row>
    <row r="4" spans="1:9" x14ac:dyDescent="0.3">
      <c r="A4" s="50" t="s">
        <v>2</v>
      </c>
      <c r="B4" s="6"/>
      <c r="C4" s="7" t="s">
        <v>3</v>
      </c>
      <c r="D4" s="51">
        <f>SUM(D5:D11)</f>
        <v>602000</v>
      </c>
      <c r="E4" s="51">
        <f>SUM(E5:E11)</f>
        <v>1000000</v>
      </c>
      <c r="F4" s="51">
        <f>SUM(F5:F11)</f>
        <v>1602000</v>
      </c>
      <c r="G4" s="52">
        <f>SUM(G6:G12)</f>
        <v>250000</v>
      </c>
    </row>
    <row r="5" spans="1:9" x14ac:dyDescent="0.3">
      <c r="A5" s="53" t="s">
        <v>4</v>
      </c>
      <c r="B5" s="10"/>
      <c r="C5" s="11" t="s">
        <v>5</v>
      </c>
      <c r="D5" s="54"/>
      <c r="E5" s="55"/>
      <c r="F5" s="55"/>
      <c r="G5" s="55"/>
    </row>
    <row r="6" spans="1:9" x14ac:dyDescent="0.3">
      <c r="A6" s="53"/>
      <c r="B6" s="10">
        <v>2139</v>
      </c>
      <c r="C6" s="13" t="s">
        <v>6</v>
      </c>
      <c r="D6" s="56">
        <v>40000</v>
      </c>
      <c r="E6" s="55"/>
      <c r="F6" s="55">
        <f>SUM(D6:E6)</f>
        <v>40000</v>
      </c>
      <c r="G6" s="57"/>
    </row>
    <row r="7" spans="1:9" ht="14.25" customHeight="1" x14ac:dyDescent="0.3">
      <c r="A7" s="53"/>
      <c r="B7" s="15">
        <v>2141</v>
      </c>
      <c r="C7" s="16" t="s">
        <v>7</v>
      </c>
      <c r="D7" s="58"/>
      <c r="E7" s="55"/>
      <c r="F7" s="55">
        <f t="shared" ref="F7:F11" si="0">SUM(D7:E7)</f>
        <v>0</v>
      </c>
      <c r="G7" s="57"/>
    </row>
    <row r="8" spans="1:9" x14ac:dyDescent="0.3">
      <c r="A8" s="53" t="s">
        <v>8</v>
      </c>
      <c r="B8" s="10"/>
      <c r="C8" s="11" t="s">
        <v>9</v>
      </c>
      <c r="D8" s="56"/>
      <c r="E8" s="55"/>
      <c r="F8" s="55">
        <f t="shared" si="0"/>
        <v>0</v>
      </c>
      <c r="G8" s="57"/>
    </row>
    <row r="9" spans="1:9" x14ac:dyDescent="0.3">
      <c r="A9" s="53"/>
      <c r="B9" s="10">
        <v>4121</v>
      </c>
      <c r="C9" s="18" t="s">
        <v>10</v>
      </c>
      <c r="D9" s="56">
        <v>562000</v>
      </c>
      <c r="E9" s="55"/>
      <c r="F9" s="55">
        <f t="shared" si="0"/>
        <v>562000</v>
      </c>
      <c r="G9" s="57"/>
    </row>
    <row r="10" spans="1:9" x14ac:dyDescent="0.3">
      <c r="A10" s="53"/>
      <c r="B10" s="19">
        <v>4122</v>
      </c>
      <c r="C10" s="20" t="s">
        <v>11</v>
      </c>
      <c r="D10" s="56">
        <v>0</v>
      </c>
      <c r="E10" s="55">
        <v>1000000</v>
      </c>
      <c r="F10" s="55">
        <f t="shared" si="0"/>
        <v>1000000</v>
      </c>
      <c r="G10" s="57">
        <v>250000</v>
      </c>
    </row>
    <row r="11" spans="1:9" x14ac:dyDescent="0.3">
      <c r="A11" s="53"/>
      <c r="B11" s="19">
        <v>4222</v>
      </c>
      <c r="C11" s="18" t="s">
        <v>12</v>
      </c>
      <c r="D11" s="56">
        <v>0</v>
      </c>
      <c r="E11" s="55"/>
      <c r="F11" s="55">
        <f t="shared" si="0"/>
        <v>0</v>
      </c>
      <c r="G11" s="57"/>
    </row>
    <row r="12" spans="1:9" ht="1.5" customHeight="1" x14ac:dyDescent="0.25">
      <c r="A12" s="111"/>
      <c r="B12" s="111"/>
      <c r="C12" s="111"/>
      <c r="D12" s="59"/>
      <c r="E12" s="55"/>
      <c r="F12" s="55">
        <f t="shared" ref="F12" si="1">SUM(D12:D12)</f>
        <v>0</v>
      </c>
      <c r="G12" s="55"/>
    </row>
    <row r="13" spans="1:9" x14ac:dyDescent="0.3">
      <c r="A13" s="50" t="s">
        <v>13</v>
      </c>
      <c r="B13" s="22"/>
      <c r="C13" s="7" t="s">
        <v>14</v>
      </c>
      <c r="D13" s="60">
        <f>D14+D35</f>
        <v>607000</v>
      </c>
      <c r="E13" s="60"/>
      <c r="F13" s="60">
        <f t="shared" ref="F13" si="2">F14+F36</f>
        <v>1627000</v>
      </c>
      <c r="G13" s="52">
        <f>SUM(G14:G35)</f>
        <v>146753</v>
      </c>
    </row>
    <row r="14" spans="1:9" ht="15" customHeight="1" x14ac:dyDescent="0.3">
      <c r="A14" s="53" t="s">
        <v>15</v>
      </c>
      <c r="B14" s="10"/>
      <c r="C14" s="11" t="s">
        <v>16</v>
      </c>
      <c r="D14" s="54">
        <f>SUM(D15:D34)</f>
        <v>607000</v>
      </c>
      <c r="E14" s="54">
        <f>SUM(E15:E34)</f>
        <v>1020000</v>
      </c>
      <c r="F14" s="54">
        <f>SUM(F15:F35)</f>
        <v>1627000</v>
      </c>
      <c r="G14" s="55"/>
      <c r="I14" s="43"/>
    </row>
    <row r="15" spans="1:9" x14ac:dyDescent="0.3">
      <c r="A15" s="53"/>
      <c r="B15" s="10">
        <v>5011</v>
      </c>
      <c r="C15" s="24" t="s">
        <v>17</v>
      </c>
      <c r="D15" s="56">
        <v>370000</v>
      </c>
      <c r="E15" s="56">
        <v>22000</v>
      </c>
      <c r="F15" s="55">
        <f>SUM(D15:E15)</f>
        <v>392000</v>
      </c>
      <c r="G15" s="57">
        <v>60832</v>
      </c>
      <c r="I15" s="43"/>
    </row>
    <row r="16" spans="1:9" ht="15" customHeight="1" x14ac:dyDescent="0.3">
      <c r="A16" s="53"/>
      <c r="B16" s="10">
        <v>5031</v>
      </c>
      <c r="C16" s="25" t="s">
        <v>42</v>
      </c>
      <c r="D16" s="56">
        <v>93000</v>
      </c>
      <c r="E16" s="56">
        <v>5000</v>
      </c>
      <c r="F16" s="55">
        <f t="shared" ref="F16:F35" si="3">SUM(D16:E16)</f>
        <v>98000</v>
      </c>
      <c r="G16" s="57">
        <v>15209</v>
      </c>
    </row>
    <row r="17" spans="1:7" x14ac:dyDescent="0.3">
      <c r="A17" s="53"/>
      <c r="B17" s="10">
        <v>5032</v>
      </c>
      <c r="C17" s="24" t="s">
        <v>18</v>
      </c>
      <c r="D17" s="56">
        <v>34000</v>
      </c>
      <c r="E17" s="56">
        <v>2000</v>
      </c>
      <c r="F17" s="55">
        <f t="shared" si="3"/>
        <v>36000</v>
      </c>
      <c r="G17" s="57">
        <v>5474</v>
      </c>
    </row>
    <row r="18" spans="1:7" x14ac:dyDescent="0.3">
      <c r="A18" s="53"/>
      <c r="B18" s="10">
        <v>5038</v>
      </c>
      <c r="C18" s="24" t="s">
        <v>19</v>
      </c>
      <c r="D18" s="56">
        <v>2000</v>
      </c>
      <c r="E18" s="56"/>
      <c r="F18" s="55">
        <f t="shared" si="3"/>
        <v>2000</v>
      </c>
      <c r="G18" s="57">
        <v>381</v>
      </c>
    </row>
    <row r="19" spans="1:7" x14ac:dyDescent="0.3">
      <c r="A19" s="53"/>
      <c r="B19" s="10">
        <v>5136</v>
      </c>
      <c r="C19" s="24" t="s">
        <v>20</v>
      </c>
      <c r="D19" s="56">
        <v>0</v>
      </c>
      <c r="E19" s="56"/>
      <c r="F19" s="55">
        <f t="shared" si="3"/>
        <v>0</v>
      </c>
      <c r="G19" s="57"/>
    </row>
    <row r="20" spans="1:7" x14ac:dyDescent="0.3">
      <c r="A20" s="53"/>
      <c r="B20" s="19">
        <v>5137</v>
      </c>
      <c r="C20" s="24" t="s">
        <v>21</v>
      </c>
      <c r="D20" s="56">
        <v>0</v>
      </c>
      <c r="E20" s="56">
        <v>35000</v>
      </c>
      <c r="F20" s="55">
        <f t="shared" si="3"/>
        <v>35000</v>
      </c>
      <c r="G20" s="57"/>
    </row>
    <row r="21" spans="1:7" x14ac:dyDescent="0.3">
      <c r="A21" s="53"/>
      <c r="B21" s="19">
        <v>5139</v>
      </c>
      <c r="C21" s="24" t="s">
        <v>22</v>
      </c>
      <c r="D21" s="56">
        <v>1000</v>
      </c>
      <c r="E21" s="56">
        <v>4000</v>
      </c>
      <c r="F21" s="55">
        <f t="shared" si="3"/>
        <v>5000</v>
      </c>
      <c r="G21" s="57">
        <v>440</v>
      </c>
    </row>
    <row r="22" spans="1:7" ht="14.25" customHeight="1" x14ac:dyDescent="0.3">
      <c r="A22" s="53"/>
      <c r="B22" s="26">
        <v>5161</v>
      </c>
      <c r="C22" s="27" t="s">
        <v>23</v>
      </c>
      <c r="D22" s="58">
        <v>2000</v>
      </c>
      <c r="E22" s="56"/>
      <c r="F22" s="55">
        <f t="shared" si="3"/>
        <v>2000</v>
      </c>
      <c r="G22" s="57"/>
    </row>
    <row r="23" spans="1:7" x14ac:dyDescent="0.3">
      <c r="A23" s="53"/>
      <c r="B23" s="10">
        <v>5162</v>
      </c>
      <c r="C23" s="24" t="s">
        <v>41</v>
      </c>
      <c r="D23" s="56">
        <v>8000</v>
      </c>
      <c r="E23" s="56"/>
      <c r="F23" s="55">
        <f t="shared" si="3"/>
        <v>8000</v>
      </c>
      <c r="G23" s="57">
        <v>1049</v>
      </c>
    </row>
    <row r="24" spans="1:7" x14ac:dyDescent="0.3">
      <c r="A24" s="53"/>
      <c r="B24" s="10">
        <v>5163</v>
      </c>
      <c r="C24" s="24" t="s">
        <v>24</v>
      </c>
      <c r="D24" s="56">
        <v>8000</v>
      </c>
      <c r="E24" s="56">
        <v>6000</v>
      </c>
      <c r="F24" s="55">
        <f t="shared" si="3"/>
        <v>14000</v>
      </c>
      <c r="G24" s="57">
        <v>818</v>
      </c>
    </row>
    <row r="25" spans="1:7" x14ac:dyDescent="0.3">
      <c r="A25" s="53"/>
      <c r="B25" s="10">
        <v>5164</v>
      </c>
      <c r="C25" s="24" t="s">
        <v>25</v>
      </c>
      <c r="D25" s="56">
        <v>10000</v>
      </c>
      <c r="E25" s="56">
        <v>32000</v>
      </c>
      <c r="F25" s="55">
        <f t="shared" si="3"/>
        <v>42000</v>
      </c>
      <c r="G25" s="57">
        <v>4938</v>
      </c>
    </row>
    <row r="26" spans="1:7" x14ac:dyDescent="0.3">
      <c r="A26" s="53"/>
      <c r="B26" s="19">
        <v>5166</v>
      </c>
      <c r="C26" s="24" t="s">
        <v>26</v>
      </c>
      <c r="D26" s="56">
        <v>0</v>
      </c>
      <c r="E26" s="56"/>
      <c r="F26" s="55">
        <f t="shared" si="3"/>
        <v>0</v>
      </c>
      <c r="G26" s="57"/>
    </row>
    <row r="27" spans="1:7" x14ac:dyDescent="0.3">
      <c r="A27" s="53"/>
      <c r="B27" s="10">
        <v>5167</v>
      </c>
      <c r="C27" s="24" t="s">
        <v>27</v>
      </c>
      <c r="D27" s="56">
        <v>0</v>
      </c>
      <c r="E27" s="56"/>
      <c r="F27" s="55">
        <f t="shared" si="3"/>
        <v>0</v>
      </c>
      <c r="G27" s="57"/>
    </row>
    <row r="28" spans="1:7" ht="12.75" customHeight="1" x14ac:dyDescent="0.3">
      <c r="A28" s="53"/>
      <c r="B28" s="61">
        <v>5169</v>
      </c>
      <c r="C28" s="62" t="s">
        <v>28</v>
      </c>
      <c r="D28" s="56">
        <v>40000</v>
      </c>
      <c r="E28" s="56">
        <v>784000</v>
      </c>
      <c r="F28" s="55">
        <f t="shared" si="3"/>
        <v>824000</v>
      </c>
      <c r="G28" s="57">
        <v>53739</v>
      </c>
    </row>
    <row r="29" spans="1:7" x14ac:dyDescent="0.3">
      <c r="A29" s="53"/>
      <c r="B29" s="19">
        <v>5171</v>
      </c>
      <c r="C29" s="24" t="s">
        <v>29</v>
      </c>
      <c r="D29" s="56">
        <v>2000</v>
      </c>
      <c r="E29" s="56"/>
      <c r="F29" s="55">
        <f t="shared" si="3"/>
        <v>2000</v>
      </c>
      <c r="G29" s="57"/>
    </row>
    <row r="30" spans="1:7" x14ac:dyDescent="0.3">
      <c r="A30" s="53"/>
      <c r="B30" s="19">
        <v>5172</v>
      </c>
      <c r="C30" s="24" t="s">
        <v>30</v>
      </c>
      <c r="D30" s="56">
        <v>0</v>
      </c>
      <c r="E30" s="56"/>
      <c r="F30" s="55">
        <f t="shared" si="3"/>
        <v>0</v>
      </c>
      <c r="G30" s="57"/>
    </row>
    <row r="31" spans="1:7" x14ac:dyDescent="0.3">
      <c r="A31" s="53"/>
      <c r="B31" s="10">
        <v>5173</v>
      </c>
      <c r="C31" s="24" t="s">
        <v>31</v>
      </c>
      <c r="D31" s="56">
        <v>34000</v>
      </c>
      <c r="E31" s="56">
        <v>10000</v>
      </c>
      <c r="F31" s="55">
        <f t="shared" si="3"/>
        <v>44000</v>
      </c>
      <c r="G31" s="57">
        <v>3873</v>
      </c>
    </row>
    <row r="32" spans="1:7" x14ac:dyDescent="0.3">
      <c r="A32" s="53"/>
      <c r="B32" s="10">
        <v>5175</v>
      </c>
      <c r="C32" s="24" t="s">
        <v>32</v>
      </c>
      <c r="D32" s="56">
        <v>2000</v>
      </c>
      <c r="E32" s="56"/>
      <c r="F32" s="55">
        <f t="shared" si="3"/>
        <v>2000</v>
      </c>
      <c r="G32" s="57"/>
    </row>
    <row r="33" spans="1:14" x14ac:dyDescent="0.3">
      <c r="A33" s="53"/>
      <c r="B33" s="10">
        <v>5176</v>
      </c>
      <c r="C33" s="24" t="s">
        <v>33</v>
      </c>
      <c r="D33" s="56">
        <v>1000</v>
      </c>
      <c r="E33" s="56"/>
      <c r="F33" s="55">
        <f t="shared" si="3"/>
        <v>1000</v>
      </c>
      <c r="G33" s="57"/>
    </row>
    <row r="34" spans="1:14" x14ac:dyDescent="0.3">
      <c r="A34" s="53"/>
      <c r="B34" s="10">
        <v>5366</v>
      </c>
      <c r="C34" s="24" t="s">
        <v>34</v>
      </c>
      <c r="D34" s="56">
        <v>0</v>
      </c>
      <c r="E34" s="56">
        <v>120000</v>
      </c>
      <c r="F34" s="55">
        <f t="shared" si="3"/>
        <v>120000</v>
      </c>
      <c r="G34" s="57"/>
    </row>
    <row r="35" spans="1:14" x14ac:dyDescent="0.3">
      <c r="A35" s="53" t="s">
        <v>35</v>
      </c>
      <c r="B35" s="19"/>
      <c r="C35" s="11" t="s">
        <v>36</v>
      </c>
      <c r="D35" s="63">
        <f>SUM(D36:D36)</f>
        <v>0</v>
      </c>
      <c r="E35" s="56"/>
      <c r="F35" s="55">
        <f t="shared" si="3"/>
        <v>0</v>
      </c>
      <c r="G35" s="57"/>
    </row>
    <row r="36" spans="1:14" ht="12.75" customHeight="1" x14ac:dyDescent="0.3">
      <c r="A36" s="53"/>
      <c r="B36" s="61">
        <v>6121</v>
      </c>
      <c r="C36" s="64" t="s">
        <v>37</v>
      </c>
      <c r="D36" s="56">
        <v>0</v>
      </c>
      <c r="E36" s="63"/>
      <c r="F36" s="63">
        <f>SUM(D36:D36)</f>
        <v>0</v>
      </c>
      <c r="G36" s="55">
        <f>SUM(G37)</f>
        <v>0</v>
      </c>
    </row>
    <row r="37" spans="1:14" ht="2.25" customHeight="1" x14ac:dyDescent="0.3">
      <c r="A37" s="112"/>
      <c r="B37" s="113"/>
      <c r="C37" s="113"/>
      <c r="D37" s="72"/>
      <c r="E37" s="73"/>
      <c r="F37" s="73">
        <f>SUM(D37:D37)</f>
        <v>0</v>
      </c>
      <c r="G37" s="46"/>
    </row>
    <row r="38" spans="1:14" x14ac:dyDescent="0.3">
      <c r="A38" s="66" t="s">
        <v>38</v>
      </c>
      <c r="B38" s="67"/>
      <c r="C38" s="68" t="s">
        <v>39</v>
      </c>
      <c r="D38" s="69">
        <f>SUM(D13-D4)</f>
        <v>5000</v>
      </c>
      <c r="E38" s="69"/>
      <c r="F38" s="69">
        <f>SUM(F13-F4)</f>
        <v>25000</v>
      </c>
    </row>
    <row r="39" spans="1:14" ht="2.25" customHeight="1" x14ac:dyDescent="0.3">
      <c r="B39"/>
      <c r="E39" s="37"/>
      <c r="F39" s="37"/>
      <c r="G39" s="37"/>
      <c r="J39" s="37"/>
      <c r="K39" s="37"/>
      <c r="L39" s="37"/>
      <c r="M39" s="37"/>
      <c r="N39" s="37"/>
    </row>
    <row r="40" spans="1:14" x14ac:dyDescent="0.3">
      <c r="A40" s="114" t="s">
        <v>53</v>
      </c>
      <c r="B40" s="114"/>
      <c r="C40" s="114"/>
      <c r="D40" s="114"/>
      <c r="E40" s="37"/>
      <c r="F40" s="37"/>
      <c r="G40" s="37"/>
      <c r="J40" s="37"/>
      <c r="K40" s="37"/>
      <c r="L40" s="37"/>
      <c r="M40" s="37"/>
      <c r="N40" s="37"/>
    </row>
    <row r="41" spans="1:14" ht="12.75" customHeight="1" x14ac:dyDescent="0.3">
      <c r="A41" s="90" t="s">
        <v>3</v>
      </c>
      <c r="B41" s="90"/>
      <c r="C41" s="90"/>
      <c r="D41" s="70">
        <f>SUM(F4)</f>
        <v>1602000</v>
      </c>
      <c r="E41" s="37"/>
      <c r="F41" s="37"/>
      <c r="G41" s="37"/>
      <c r="J41" s="37"/>
      <c r="K41" s="37"/>
      <c r="L41" s="37"/>
      <c r="M41" s="37"/>
      <c r="N41" s="37"/>
    </row>
    <row r="42" spans="1:14" ht="12.75" customHeight="1" x14ac:dyDescent="0.3">
      <c r="A42" s="90" t="s">
        <v>14</v>
      </c>
      <c r="B42" s="90"/>
      <c r="C42" s="90"/>
      <c r="D42" s="70">
        <f>SUM(F13)</f>
        <v>1627000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2.75" customHeight="1" x14ac:dyDescent="0.3">
      <c r="A43" s="92" t="s">
        <v>39</v>
      </c>
      <c r="B43" s="92"/>
      <c r="C43" s="92"/>
      <c r="D43" s="71">
        <f>D42-D41</f>
        <v>25000</v>
      </c>
      <c r="E43" s="37"/>
      <c r="F43" s="37"/>
      <c r="G43" s="37"/>
      <c r="J43" s="37"/>
      <c r="K43" s="37"/>
      <c r="L43" s="37"/>
      <c r="M43" s="37"/>
      <c r="N43" s="37"/>
    </row>
    <row r="44" spans="1:14" ht="12.75" customHeight="1" x14ac:dyDescent="0.3">
      <c r="A44" s="109" t="s">
        <v>46</v>
      </c>
      <c r="B44" s="109"/>
      <c r="C44" s="109"/>
      <c r="D44" s="70">
        <v>530000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2.75" customHeight="1" x14ac:dyDescent="0.3">
      <c r="A45" s="43"/>
      <c r="B45" s="43"/>
      <c r="C45" s="43"/>
      <c r="D45" s="43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2.75" customHeight="1" x14ac:dyDescent="0.3">
      <c r="A46" s="43"/>
      <c r="B46" s="43"/>
      <c r="C46" s="43"/>
      <c r="D46" s="43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2.75" customHeight="1" x14ac:dyDescent="0.3">
      <c r="A47" s="43"/>
      <c r="B47" s="43"/>
      <c r="C47" s="43"/>
      <c r="D47" s="43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2.75" customHeight="1" x14ac:dyDescent="0.3">
      <c r="A48" s="43"/>
      <c r="B48" s="43"/>
      <c r="C48" s="43"/>
      <c r="D48" s="43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2.75" customHeight="1" x14ac:dyDescent="0.3">
      <c r="A49" s="43"/>
      <c r="B49" s="43"/>
      <c r="C49" s="43"/>
      <c r="D49" s="43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2.75" customHeight="1" x14ac:dyDescent="0.3">
      <c r="A50" s="43"/>
      <c r="B50" s="43"/>
      <c r="C50" s="43"/>
      <c r="D50" s="43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2.75" customHeight="1" x14ac:dyDescent="0.3">
      <c r="A51" s="37"/>
      <c r="B51" s="44"/>
      <c r="C51" s="43"/>
      <c r="D51" s="44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2.75" customHeight="1" x14ac:dyDescent="0.3">
      <c r="A52" s="37"/>
      <c r="B52" s="41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2.75" customHeight="1" x14ac:dyDescent="0.3">
      <c r="A53" s="37"/>
      <c r="B53" s="4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2.75" customHeight="1" x14ac:dyDescent="0.3">
      <c r="A54" s="37"/>
      <c r="B54" s="4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2.75" customHeight="1" x14ac:dyDescent="0.3">
      <c r="A55" s="37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2.75" customHeight="1" x14ac:dyDescent="0.3">
      <c r="A56" s="37"/>
      <c r="B56" s="41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2.75" customHeight="1" x14ac:dyDescent="0.3">
      <c r="A57" s="37"/>
      <c r="B57" s="41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2.75" customHeight="1" x14ac:dyDescent="0.3">
      <c r="A58" s="37"/>
      <c r="B58" s="4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2.75" customHeight="1" x14ac:dyDescent="0.3">
      <c r="A59" s="37"/>
      <c r="B59" s="41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</sheetData>
  <mergeCells count="9">
    <mergeCell ref="A1:G1"/>
    <mergeCell ref="A42:C42"/>
    <mergeCell ref="A43:C43"/>
    <mergeCell ref="A44:C44"/>
    <mergeCell ref="A3:C3"/>
    <mergeCell ref="A12:C12"/>
    <mergeCell ref="A37:C37"/>
    <mergeCell ref="A40:D40"/>
    <mergeCell ref="A41:C41"/>
  </mergeCells>
  <printOptions gridLines="1"/>
  <pageMargins left="0.62992125984251968" right="0.23622047244094491" top="0.74803149606299213" bottom="0.74803149606299213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workbookViewId="0">
      <selection activeCell="F29" sqref="F29"/>
    </sheetView>
  </sheetViews>
  <sheetFormatPr defaultRowHeight="14.4" x14ac:dyDescent="0.3"/>
  <cols>
    <col min="1" max="1" width="7.44140625" customWidth="1"/>
    <col min="2" max="2" width="8.88671875" style="42" customWidth="1"/>
    <col min="3" max="3" width="59" customWidth="1"/>
    <col min="4" max="4" width="11.88671875" customWidth="1"/>
    <col min="5" max="6" width="13.109375" customWidth="1"/>
    <col min="7" max="7" width="18.88671875" customWidth="1"/>
    <col min="8" max="8" width="21.109375" customWidth="1"/>
  </cols>
  <sheetData>
    <row r="1" spans="1:10" ht="37.5" customHeight="1" x14ac:dyDescent="0.3">
      <c r="A1" s="107" t="s">
        <v>50</v>
      </c>
      <c r="B1" s="108"/>
      <c r="C1" s="108"/>
      <c r="D1" s="108"/>
      <c r="E1" s="108"/>
      <c r="F1" s="108"/>
      <c r="G1" s="108"/>
      <c r="H1" s="108"/>
    </row>
    <row r="2" spans="1:10" ht="26.25" customHeight="1" x14ac:dyDescent="0.3">
      <c r="A2" s="47" t="s">
        <v>0</v>
      </c>
      <c r="B2" s="47" t="s">
        <v>1</v>
      </c>
      <c r="C2" s="47" t="s">
        <v>40</v>
      </c>
      <c r="D2" s="45" t="s">
        <v>45</v>
      </c>
      <c r="E2" s="45" t="s">
        <v>48</v>
      </c>
      <c r="F2" s="45" t="s">
        <v>51</v>
      </c>
      <c r="G2" s="45" t="s">
        <v>47</v>
      </c>
      <c r="H2" s="45" t="s">
        <v>52</v>
      </c>
    </row>
    <row r="3" spans="1:10" ht="2.25" customHeight="1" x14ac:dyDescent="0.25">
      <c r="A3" s="110"/>
      <c r="B3" s="110"/>
      <c r="C3" s="110"/>
      <c r="D3" s="48"/>
      <c r="E3" s="49"/>
      <c r="F3" s="49"/>
      <c r="G3" s="49"/>
      <c r="H3" s="49"/>
    </row>
    <row r="4" spans="1:10" x14ac:dyDescent="0.3">
      <c r="A4" s="50" t="s">
        <v>2</v>
      </c>
      <c r="B4" s="6"/>
      <c r="C4" s="7" t="s">
        <v>3</v>
      </c>
      <c r="D4" s="51">
        <f>SUM(D5:D11)</f>
        <v>602000</v>
      </c>
      <c r="E4" s="51">
        <f>SUM(E5:E11)</f>
        <v>1000000</v>
      </c>
      <c r="F4" s="51">
        <f>SUM(F5:F11)</f>
        <v>0</v>
      </c>
      <c r="G4" s="51">
        <f>SUM(G5:G11)</f>
        <v>1602000</v>
      </c>
      <c r="H4" s="52">
        <f>SUM(H6:H12)</f>
        <v>250000</v>
      </c>
    </row>
    <row r="5" spans="1:10" x14ac:dyDescent="0.3">
      <c r="A5" s="53" t="s">
        <v>4</v>
      </c>
      <c r="B5" s="10"/>
      <c r="C5" s="11" t="s">
        <v>5</v>
      </c>
      <c r="D5" s="54"/>
      <c r="E5" s="55"/>
      <c r="F5" s="55"/>
      <c r="G5" s="55"/>
      <c r="H5" s="55"/>
    </row>
    <row r="6" spans="1:10" x14ac:dyDescent="0.3">
      <c r="A6" s="53"/>
      <c r="B6" s="10">
        <v>2139</v>
      </c>
      <c r="C6" s="13" t="s">
        <v>6</v>
      </c>
      <c r="D6" s="56">
        <v>40000</v>
      </c>
      <c r="E6" s="55"/>
      <c r="F6" s="55"/>
      <c r="G6" s="55">
        <f>SUM(D6:E6)</f>
        <v>40000</v>
      </c>
      <c r="H6" s="57"/>
    </row>
    <row r="7" spans="1:10" ht="14.25" customHeight="1" x14ac:dyDescent="0.3">
      <c r="A7" s="53"/>
      <c r="B7" s="15">
        <v>2141</v>
      </c>
      <c r="C7" s="16" t="s">
        <v>7</v>
      </c>
      <c r="D7" s="58"/>
      <c r="E7" s="55"/>
      <c r="F7" s="55"/>
      <c r="G7" s="55">
        <f t="shared" ref="G7:G11" si="0">SUM(D7:E7)</f>
        <v>0</v>
      </c>
      <c r="H7" s="57"/>
    </row>
    <row r="8" spans="1:10" x14ac:dyDescent="0.3">
      <c r="A8" s="53" t="s">
        <v>8</v>
      </c>
      <c r="B8" s="10"/>
      <c r="C8" s="11" t="s">
        <v>9</v>
      </c>
      <c r="D8" s="56"/>
      <c r="E8" s="55"/>
      <c r="F8" s="55"/>
      <c r="G8" s="55">
        <f t="shared" si="0"/>
        <v>0</v>
      </c>
      <c r="H8" s="57"/>
    </row>
    <row r="9" spans="1:10" x14ac:dyDescent="0.3">
      <c r="A9" s="53"/>
      <c r="B9" s="10">
        <v>4121</v>
      </c>
      <c r="C9" s="18" t="s">
        <v>10</v>
      </c>
      <c r="D9" s="56">
        <v>562000</v>
      </c>
      <c r="E9" s="55"/>
      <c r="F9" s="55"/>
      <c r="G9" s="55">
        <f t="shared" si="0"/>
        <v>562000</v>
      </c>
      <c r="H9" s="57"/>
    </row>
    <row r="10" spans="1:10" x14ac:dyDescent="0.3">
      <c r="A10" s="53"/>
      <c r="B10" s="19">
        <v>4122</v>
      </c>
      <c r="C10" s="20" t="s">
        <v>11</v>
      </c>
      <c r="D10" s="56">
        <v>0</v>
      </c>
      <c r="E10" s="55">
        <v>1000000</v>
      </c>
      <c r="F10" s="55"/>
      <c r="G10" s="55">
        <f t="shared" si="0"/>
        <v>1000000</v>
      </c>
      <c r="H10" s="57">
        <v>250000</v>
      </c>
    </row>
    <row r="11" spans="1:10" x14ac:dyDescent="0.3">
      <c r="A11" s="53"/>
      <c r="B11" s="19">
        <v>4222</v>
      </c>
      <c r="C11" s="18" t="s">
        <v>12</v>
      </c>
      <c r="D11" s="56">
        <v>0</v>
      </c>
      <c r="E11" s="55"/>
      <c r="F11" s="55"/>
      <c r="G11" s="55">
        <f t="shared" si="0"/>
        <v>0</v>
      </c>
      <c r="H11" s="57"/>
    </row>
    <row r="12" spans="1:10" ht="1.5" customHeight="1" x14ac:dyDescent="0.25">
      <c r="A12" s="111"/>
      <c r="B12" s="111"/>
      <c r="C12" s="111"/>
      <c r="D12" s="59"/>
      <c r="E12" s="55"/>
      <c r="F12" s="55"/>
      <c r="G12" s="55">
        <f t="shared" ref="G12" si="1">SUM(D12:D12)</f>
        <v>0</v>
      </c>
      <c r="H12" s="55"/>
    </row>
    <row r="13" spans="1:10" x14ac:dyDescent="0.3">
      <c r="A13" s="50" t="s">
        <v>13</v>
      </c>
      <c r="B13" s="22"/>
      <c r="C13" s="7" t="s">
        <v>14</v>
      </c>
      <c r="D13" s="60">
        <f>D14+D35</f>
        <v>607000</v>
      </c>
      <c r="E13" s="60" t="s">
        <v>48</v>
      </c>
      <c r="F13" s="60" t="s">
        <v>51</v>
      </c>
      <c r="G13" s="60">
        <f t="shared" ref="G13" si="2">G14+G36</f>
        <v>1602000</v>
      </c>
      <c r="H13" s="52">
        <f>SUM(H14:H35)</f>
        <v>235664.6</v>
      </c>
    </row>
    <row r="14" spans="1:10" ht="15" customHeight="1" x14ac:dyDescent="0.3">
      <c r="A14" s="53" t="s">
        <v>15</v>
      </c>
      <c r="B14" s="10"/>
      <c r="C14" s="11" t="s">
        <v>16</v>
      </c>
      <c r="D14" s="54">
        <f>SUM(D15:D34)</f>
        <v>607000</v>
      </c>
      <c r="E14" s="54">
        <f t="shared" ref="E14:F14" si="3">SUM(E15:E34)</f>
        <v>1020000</v>
      </c>
      <c r="F14" s="54">
        <f t="shared" si="3"/>
        <v>-25000</v>
      </c>
      <c r="G14" s="54">
        <f>SUM(G15:G35)</f>
        <v>1602000</v>
      </c>
      <c r="H14" s="55"/>
      <c r="J14" s="43"/>
    </row>
    <row r="15" spans="1:10" x14ac:dyDescent="0.3">
      <c r="A15" s="53"/>
      <c r="B15" s="10">
        <v>5011</v>
      </c>
      <c r="C15" s="24" t="s">
        <v>17</v>
      </c>
      <c r="D15" s="56">
        <v>370000</v>
      </c>
      <c r="E15" s="56">
        <v>22000</v>
      </c>
      <c r="F15" s="56"/>
      <c r="G15" s="55">
        <f>SUM(D15:F15)</f>
        <v>392000</v>
      </c>
      <c r="H15" s="57">
        <v>120589</v>
      </c>
      <c r="J15" s="43"/>
    </row>
    <row r="16" spans="1:10" ht="15" customHeight="1" x14ac:dyDescent="0.3">
      <c r="A16" s="53"/>
      <c r="B16" s="10">
        <v>5031</v>
      </c>
      <c r="C16" s="25" t="s">
        <v>42</v>
      </c>
      <c r="D16" s="56">
        <v>93000</v>
      </c>
      <c r="E16" s="56">
        <v>5000</v>
      </c>
      <c r="F16" s="56"/>
      <c r="G16" s="55">
        <f t="shared" ref="G16:G34" si="4">SUM(D16:F16)</f>
        <v>98000</v>
      </c>
      <c r="H16" s="57">
        <v>30149</v>
      </c>
    </row>
    <row r="17" spans="1:8" x14ac:dyDescent="0.3">
      <c r="A17" s="53"/>
      <c r="B17" s="10">
        <v>5032</v>
      </c>
      <c r="C17" s="24" t="s">
        <v>18</v>
      </c>
      <c r="D17" s="56">
        <v>34000</v>
      </c>
      <c r="E17" s="56">
        <v>2000</v>
      </c>
      <c r="F17" s="56"/>
      <c r="G17" s="55">
        <f t="shared" si="4"/>
        <v>36000</v>
      </c>
      <c r="H17" s="57">
        <v>10852</v>
      </c>
    </row>
    <row r="18" spans="1:8" x14ac:dyDescent="0.3">
      <c r="A18" s="53"/>
      <c r="B18" s="10">
        <v>5038</v>
      </c>
      <c r="C18" s="24" t="s">
        <v>19</v>
      </c>
      <c r="D18" s="56">
        <v>2000</v>
      </c>
      <c r="E18" s="56"/>
      <c r="F18" s="56"/>
      <c r="G18" s="55">
        <f t="shared" si="4"/>
        <v>2000</v>
      </c>
      <c r="H18" s="57">
        <v>381</v>
      </c>
    </row>
    <row r="19" spans="1:8" x14ac:dyDescent="0.3">
      <c r="A19" s="53"/>
      <c r="B19" s="10">
        <v>5136</v>
      </c>
      <c r="C19" s="24" t="s">
        <v>20</v>
      </c>
      <c r="D19" s="56">
        <v>0</v>
      </c>
      <c r="E19" s="56"/>
      <c r="F19" s="56"/>
      <c r="G19" s="55">
        <f t="shared" si="4"/>
        <v>0</v>
      </c>
      <c r="H19" s="57"/>
    </row>
    <row r="20" spans="1:8" x14ac:dyDescent="0.3">
      <c r="A20" s="53"/>
      <c r="B20" s="19">
        <v>5137</v>
      </c>
      <c r="C20" s="24" t="s">
        <v>21</v>
      </c>
      <c r="D20" s="56">
        <v>0</v>
      </c>
      <c r="E20" s="56">
        <v>35000</v>
      </c>
      <c r="F20" s="56"/>
      <c r="G20" s="55">
        <f t="shared" si="4"/>
        <v>35000</v>
      </c>
      <c r="H20" s="57"/>
    </row>
    <row r="21" spans="1:8" x14ac:dyDescent="0.3">
      <c r="A21" s="53"/>
      <c r="B21" s="19">
        <v>5139</v>
      </c>
      <c r="C21" s="24" t="s">
        <v>22</v>
      </c>
      <c r="D21" s="56">
        <v>1000</v>
      </c>
      <c r="E21" s="56">
        <v>4000</v>
      </c>
      <c r="F21" s="56"/>
      <c r="G21" s="55">
        <f t="shared" si="4"/>
        <v>5000</v>
      </c>
      <c r="H21" s="57">
        <v>761</v>
      </c>
    </row>
    <row r="22" spans="1:8" ht="14.25" customHeight="1" x14ac:dyDescent="0.3">
      <c r="A22" s="53"/>
      <c r="B22" s="26">
        <v>5161</v>
      </c>
      <c r="C22" s="27" t="s">
        <v>23</v>
      </c>
      <c r="D22" s="58">
        <v>2000</v>
      </c>
      <c r="E22" s="56"/>
      <c r="F22" s="56"/>
      <c r="G22" s="55">
        <f t="shared" si="4"/>
        <v>2000</v>
      </c>
      <c r="H22" s="57"/>
    </row>
    <row r="23" spans="1:8" x14ac:dyDescent="0.3">
      <c r="A23" s="53"/>
      <c r="B23" s="10">
        <v>5162</v>
      </c>
      <c r="C23" s="24" t="s">
        <v>41</v>
      </c>
      <c r="D23" s="56">
        <v>8000</v>
      </c>
      <c r="E23" s="56"/>
      <c r="F23" s="56"/>
      <c r="G23" s="55">
        <f t="shared" si="4"/>
        <v>8000</v>
      </c>
      <c r="H23" s="57">
        <v>1303</v>
      </c>
    </row>
    <row r="24" spans="1:8" x14ac:dyDescent="0.3">
      <c r="A24" s="53"/>
      <c r="B24" s="10">
        <v>5163</v>
      </c>
      <c r="C24" s="24" t="s">
        <v>24</v>
      </c>
      <c r="D24" s="56">
        <v>8000</v>
      </c>
      <c r="E24" s="56">
        <v>6000</v>
      </c>
      <c r="F24" s="56"/>
      <c r="G24" s="55">
        <f t="shared" si="4"/>
        <v>14000</v>
      </c>
      <c r="H24" s="57">
        <v>987</v>
      </c>
    </row>
    <row r="25" spans="1:8" x14ac:dyDescent="0.3">
      <c r="A25" s="53"/>
      <c r="B25" s="10">
        <v>5164</v>
      </c>
      <c r="C25" s="24" t="s">
        <v>25</v>
      </c>
      <c r="D25" s="56">
        <v>10000</v>
      </c>
      <c r="E25" s="56">
        <v>32000</v>
      </c>
      <c r="F25" s="56"/>
      <c r="G25" s="55">
        <f t="shared" si="4"/>
        <v>42000</v>
      </c>
      <c r="H25" s="57">
        <v>7407</v>
      </c>
    </row>
    <row r="26" spans="1:8" x14ac:dyDescent="0.3">
      <c r="A26" s="53"/>
      <c r="B26" s="19">
        <v>5166</v>
      </c>
      <c r="C26" s="24" t="s">
        <v>26</v>
      </c>
      <c r="D26" s="56">
        <v>0</v>
      </c>
      <c r="E26" s="56"/>
      <c r="F26" s="56"/>
      <c r="G26" s="55">
        <f t="shared" si="4"/>
        <v>0</v>
      </c>
      <c r="H26" s="57"/>
    </row>
    <row r="27" spans="1:8" x14ac:dyDescent="0.3">
      <c r="A27" s="53"/>
      <c r="B27" s="10">
        <v>5167</v>
      </c>
      <c r="C27" s="24" t="s">
        <v>27</v>
      </c>
      <c r="D27" s="56">
        <v>0</v>
      </c>
      <c r="E27" s="56"/>
      <c r="F27" s="56"/>
      <c r="G27" s="55">
        <f t="shared" si="4"/>
        <v>0</v>
      </c>
      <c r="H27" s="57"/>
    </row>
    <row r="28" spans="1:8" ht="12.75" customHeight="1" x14ac:dyDescent="0.3">
      <c r="A28" s="53"/>
      <c r="B28" s="61">
        <v>5169</v>
      </c>
      <c r="C28" s="62" t="s">
        <v>28</v>
      </c>
      <c r="D28" s="56">
        <v>40000</v>
      </c>
      <c r="E28" s="56">
        <v>784000</v>
      </c>
      <c r="F28" s="56">
        <v>-67000</v>
      </c>
      <c r="G28" s="55">
        <f t="shared" si="4"/>
        <v>757000</v>
      </c>
      <c r="H28" s="57">
        <v>57939</v>
      </c>
    </row>
    <row r="29" spans="1:8" x14ac:dyDescent="0.3">
      <c r="A29" s="53"/>
      <c r="B29" s="19">
        <v>5171</v>
      </c>
      <c r="C29" s="24" t="s">
        <v>29</v>
      </c>
      <c r="D29" s="56">
        <v>2000</v>
      </c>
      <c r="E29" s="56"/>
      <c r="F29" s="56"/>
      <c r="G29" s="55">
        <f t="shared" si="4"/>
        <v>2000</v>
      </c>
      <c r="H29" s="57"/>
    </row>
    <row r="30" spans="1:8" x14ac:dyDescent="0.3">
      <c r="A30" s="53"/>
      <c r="B30" s="19">
        <v>5172</v>
      </c>
      <c r="C30" s="24" t="s">
        <v>30</v>
      </c>
      <c r="D30" s="56">
        <v>0</v>
      </c>
      <c r="E30" s="56"/>
      <c r="F30" s="56"/>
      <c r="G30" s="55">
        <f t="shared" si="4"/>
        <v>0</v>
      </c>
      <c r="H30" s="57"/>
    </row>
    <row r="31" spans="1:8" x14ac:dyDescent="0.3">
      <c r="A31" s="53"/>
      <c r="B31" s="10">
        <v>5173</v>
      </c>
      <c r="C31" s="24" t="s">
        <v>31</v>
      </c>
      <c r="D31" s="56">
        <v>34000</v>
      </c>
      <c r="E31" s="56">
        <v>10000</v>
      </c>
      <c r="F31" s="56"/>
      <c r="G31" s="55">
        <f t="shared" si="4"/>
        <v>44000</v>
      </c>
      <c r="H31" s="57">
        <v>5296.6</v>
      </c>
    </row>
    <row r="32" spans="1:8" x14ac:dyDescent="0.3">
      <c r="A32" s="53"/>
      <c r="B32" s="10">
        <v>5175</v>
      </c>
      <c r="C32" s="24" t="s">
        <v>32</v>
      </c>
      <c r="D32" s="56">
        <v>2000</v>
      </c>
      <c r="E32" s="56"/>
      <c r="F32" s="56"/>
      <c r="G32" s="55">
        <f t="shared" si="4"/>
        <v>2000</v>
      </c>
      <c r="H32" s="57"/>
    </row>
    <row r="33" spans="1:15" x14ac:dyDescent="0.3">
      <c r="A33" s="53"/>
      <c r="B33" s="10">
        <v>5176</v>
      </c>
      <c r="C33" s="24" t="s">
        <v>33</v>
      </c>
      <c r="D33" s="56">
        <v>1000</v>
      </c>
      <c r="E33" s="56"/>
      <c r="F33" s="56"/>
      <c r="G33" s="55">
        <f t="shared" si="4"/>
        <v>1000</v>
      </c>
      <c r="H33" s="57"/>
    </row>
    <row r="34" spans="1:15" x14ac:dyDescent="0.3">
      <c r="A34" s="53"/>
      <c r="B34" s="10">
        <v>5366</v>
      </c>
      <c r="C34" s="24" t="s">
        <v>34</v>
      </c>
      <c r="D34" s="56">
        <v>0</v>
      </c>
      <c r="E34" s="56">
        <v>120000</v>
      </c>
      <c r="F34" s="56">
        <v>42000</v>
      </c>
      <c r="G34" s="55">
        <f t="shared" si="4"/>
        <v>162000</v>
      </c>
      <c r="H34" s="57"/>
    </row>
    <row r="35" spans="1:15" x14ac:dyDescent="0.3">
      <c r="A35" s="53" t="s">
        <v>35</v>
      </c>
      <c r="B35" s="19"/>
      <c r="C35" s="11" t="s">
        <v>36</v>
      </c>
      <c r="D35" s="63">
        <f>SUM(D36:D36)</f>
        <v>0</v>
      </c>
      <c r="E35" s="63">
        <f t="shared" ref="E35:G35" si="5">SUM(E36:E36)</f>
        <v>0</v>
      </c>
      <c r="F35" s="63">
        <f t="shared" si="5"/>
        <v>0</v>
      </c>
      <c r="G35" s="63">
        <f t="shared" si="5"/>
        <v>0</v>
      </c>
      <c r="H35" s="57">
        <f>SUM(H36)</f>
        <v>0</v>
      </c>
    </row>
    <row r="36" spans="1:15" ht="12.75" customHeight="1" x14ac:dyDescent="0.3">
      <c r="A36" s="53"/>
      <c r="B36" s="61">
        <v>6121</v>
      </c>
      <c r="C36" s="64" t="s">
        <v>37</v>
      </c>
      <c r="D36" s="56">
        <v>0</v>
      </c>
      <c r="E36" s="63"/>
      <c r="F36" s="63"/>
      <c r="G36" s="63">
        <f>SUM(D36:D36)</f>
        <v>0</v>
      </c>
      <c r="H36" s="55">
        <f>SUM(H37)</f>
        <v>0</v>
      </c>
    </row>
    <row r="37" spans="1:15" ht="2.25" customHeight="1" x14ac:dyDescent="0.3">
      <c r="A37" s="115"/>
      <c r="B37" s="115"/>
      <c r="C37" s="115"/>
      <c r="D37" s="65"/>
      <c r="E37" s="56"/>
      <c r="F37" s="56"/>
      <c r="G37" s="56">
        <f>SUM(D37:D37)</f>
        <v>0</v>
      </c>
      <c r="H37" s="55"/>
    </row>
    <row r="38" spans="1:15" x14ac:dyDescent="0.3">
      <c r="A38" s="66" t="s">
        <v>38</v>
      </c>
      <c r="B38" s="67"/>
      <c r="C38" s="68" t="s">
        <v>39</v>
      </c>
      <c r="D38" s="69">
        <f>SUM(D13-D4)</f>
        <v>5000</v>
      </c>
      <c r="E38" s="69"/>
      <c r="F38" s="69"/>
      <c r="G38" s="69">
        <f t="shared" ref="G38" si="6">SUM(G13-G4)</f>
        <v>0</v>
      </c>
      <c r="H38" s="69"/>
    </row>
    <row r="39" spans="1:15" ht="2.25" customHeight="1" x14ac:dyDescent="0.3">
      <c r="B39"/>
      <c r="E39" s="37"/>
      <c r="F39" s="37"/>
      <c r="G39" s="37"/>
      <c r="H39" s="37"/>
      <c r="K39" s="37"/>
      <c r="L39" s="37"/>
      <c r="M39" s="37"/>
      <c r="N39" s="37"/>
      <c r="O39" s="37"/>
    </row>
    <row r="40" spans="1:15" x14ac:dyDescent="0.3">
      <c r="A40" s="116" t="s">
        <v>53</v>
      </c>
      <c r="B40" s="116"/>
      <c r="C40" s="116"/>
      <c r="D40" s="116"/>
      <c r="E40" s="76"/>
      <c r="F40" s="76"/>
      <c r="G40" s="76"/>
      <c r="H40" s="77"/>
      <c r="K40" s="37"/>
      <c r="L40" s="37"/>
      <c r="M40" s="37"/>
      <c r="N40" s="37"/>
      <c r="O40" s="37"/>
    </row>
    <row r="41" spans="1:15" ht="12.75" customHeight="1" x14ac:dyDescent="0.3">
      <c r="A41" s="90" t="s">
        <v>3</v>
      </c>
      <c r="B41" s="90"/>
      <c r="C41" s="90"/>
      <c r="D41" s="70">
        <f>SUM(G4)</f>
        <v>1602000</v>
      </c>
      <c r="E41" s="74"/>
      <c r="F41" s="74"/>
      <c r="G41" s="74"/>
      <c r="H41" s="74"/>
      <c r="K41" s="37"/>
      <c r="L41" s="37"/>
      <c r="M41" s="37"/>
      <c r="N41" s="37"/>
      <c r="O41" s="37"/>
    </row>
    <row r="42" spans="1:15" ht="12.75" customHeight="1" x14ac:dyDescent="0.3">
      <c r="A42" s="90" t="s">
        <v>14</v>
      </c>
      <c r="B42" s="90"/>
      <c r="C42" s="90"/>
      <c r="D42" s="70">
        <f>SUM(G13)</f>
        <v>1602000</v>
      </c>
      <c r="E42" s="74"/>
      <c r="F42" s="74"/>
      <c r="G42" s="74"/>
      <c r="H42" s="74"/>
      <c r="I42" s="37"/>
      <c r="J42" s="37"/>
      <c r="K42" s="37"/>
      <c r="L42" s="37"/>
      <c r="M42" s="37"/>
      <c r="N42" s="37"/>
      <c r="O42" s="37"/>
    </row>
    <row r="43" spans="1:15" ht="12.75" customHeight="1" x14ac:dyDescent="0.3">
      <c r="A43" s="92" t="s">
        <v>39</v>
      </c>
      <c r="B43" s="92"/>
      <c r="C43" s="92"/>
      <c r="D43" s="71">
        <f>D42-D41</f>
        <v>0</v>
      </c>
      <c r="E43" s="75"/>
      <c r="F43" s="75"/>
      <c r="G43" s="75"/>
      <c r="H43" s="75"/>
      <c r="K43" s="37"/>
      <c r="L43" s="37"/>
      <c r="M43" s="37"/>
      <c r="N43" s="37"/>
      <c r="O43" s="37"/>
    </row>
    <row r="44" spans="1:15" ht="12.75" customHeight="1" x14ac:dyDescent="0.3">
      <c r="A44" s="109" t="s">
        <v>46</v>
      </c>
      <c r="B44" s="109"/>
      <c r="C44" s="109"/>
      <c r="D44" s="70">
        <v>530000</v>
      </c>
      <c r="E44" s="74"/>
      <c r="F44" s="74"/>
      <c r="G44" s="74"/>
      <c r="H44" s="74"/>
      <c r="I44" s="37"/>
      <c r="J44" s="37"/>
      <c r="K44" s="37"/>
      <c r="L44" s="37"/>
      <c r="M44" s="37"/>
      <c r="N44" s="37"/>
      <c r="O44" s="37"/>
    </row>
    <row r="45" spans="1:15" ht="12.75" customHeight="1" x14ac:dyDescent="0.3">
      <c r="A45" s="43"/>
      <c r="B45" s="43"/>
      <c r="C45" s="43"/>
      <c r="D45" s="4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2.75" customHeight="1" x14ac:dyDescent="0.3">
      <c r="A46" s="43"/>
      <c r="B46" s="43"/>
      <c r="C46" s="43"/>
      <c r="D46" s="43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2.75" customHeight="1" x14ac:dyDescent="0.3">
      <c r="A47" s="43"/>
      <c r="B47" s="43"/>
      <c r="C47" s="43"/>
      <c r="D47" s="43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2.75" customHeight="1" x14ac:dyDescent="0.3">
      <c r="A48" s="43"/>
      <c r="B48" s="43"/>
      <c r="C48" s="43"/>
      <c r="D48" s="43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2.75" customHeight="1" x14ac:dyDescent="0.3">
      <c r="A49" s="43"/>
      <c r="B49" s="43"/>
      <c r="C49" s="43"/>
      <c r="D49" s="43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2.75" customHeight="1" x14ac:dyDescent="0.3">
      <c r="A50" s="43"/>
      <c r="B50" s="43"/>
      <c r="C50" s="43"/>
      <c r="D50" s="43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2.75" customHeight="1" x14ac:dyDescent="0.3">
      <c r="A51" s="37"/>
      <c r="B51" s="44"/>
      <c r="C51" s="43"/>
      <c r="D51" s="44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2.75" customHeight="1" x14ac:dyDescent="0.3">
      <c r="A52" s="37"/>
      <c r="B52" s="41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2.75" customHeight="1" x14ac:dyDescent="0.3">
      <c r="A53" s="37"/>
      <c r="B53" s="4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2.75" customHeight="1" x14ac:dyDescent="0.3">
      <c r="A54" s="37"/>
      <c r="B54" s="4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2.75" customHeight="1" x14ac:dyDescent="0.3">
      <c r="A55" s="37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2.75" customHeight="1" x14ac:dyDescent="0.3">
      <c r="A56" s="37"/>
      <c r="B56" s="41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2.75" customHeight="1" x14ac:dyDescent="0.3">
      <c r="A57" s="37"/>
      <c r="B57" s="41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2.75" customHeight="1" x14ac:dyDescent="0.3">
      <c r="A58" s="37"/>
      <c r="B58" s="4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2.75" customHeight="1" x14ac:dyDescent="0.3">
      <c r="A59" s="37"/>
      <c r="B59" s="41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</sheetData>
  <mergeCells count="9">
    <mergeCell ref="A42:C42"/>
    <mergeCell ref="A43:C43"/>
    <mergeCell ref="A44:C44"/>
    <mergeCell ref="A1:H1"/>
    <mergeCell ref="A3:C3"/>
    <mergeCell ref="A12:C12"/>
    <mergeCell ref="A37:C37"/>
    <mergeCell ref="A40:D40"/>
    <mergeCell ref="A41:C41"/>
  </mergeCells>
  <printOptions gridLines="1"/>
  <pageMargins left="0.62992125984251968" right="0.23622047244094491" top="0.74803149606299213" bottom="0.74803149606299213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workbookViewId="0">
      <selection activeCell="H2" sqref="H2"/>
    </sheetView>
  </sheetViews>
  <sheetFormatPr defaultRowHeight="14.4" x14ac:dyDescent="0.3"/>
  <cols>
    <col min="1" max="1" width="7.44140625" customWidth="1"/>
    <col min="2" max="2" width="8.88671875" style="42" customWidth="1"/>
    <col min="3" max="3" width="59" customWidth="1"/>
    <col min="4" max="4" width="11.88671875" customWidth="1"/>
    <col min="5" max="7" width="13.109375" customWidth="1"/>
    <col min="8" max="8" width="18.88671875" customWidth="1"/>
    <col min="9" max="9" width="21.109375" customWidth="1"/>
  </cols>
  <sheetData>
    <row r="1" spans="1:11" ht="37.5" customHeight="1" x14ac:dyDescent="0.3">
      <c r="A1" s="107" t="s">
        <v>55</v>
      </c>
      <c r="B1" s="108"/>
      <c r="C1" s="108"/>
      <c r="D1" s="108"/>
      <c r="E1" s="108"/>
      <c r="F1" s="108"/>
      <c r="G1" s="108"/>
      <c r="H1" s="108"/>
      <c r="I1" s="108"/>
    </row>
    <row r="2" spans="1:11" ht="26.25" customHeight="1" x14ac:dyDescent="0.3">
      <c r="A2" s="47" t="s">
        <v>0</v>
      </c>
      <c r="B2" s="47" t="s">
        <v>1</v>
      </c>
      <c r="C2" s="47" t="s">
        <v>40</v>
      </c>
      <c r="D2" s="45" t="s">
        <v>45</v>
      </c>
      <c r="E2" s="45" t="s">
        <v>48</v>
      </c>
      <c r="F2" s="45" t="s">
        <v>51</v>
      </c>
      <c r="G2" s="45" t="s">
        <v>57</v>
      </c>
      <c r="H2" s="45" t="s">
        <v>47</v>
      </c>
      <c r="I2" s="45" t="s">
        <v>56</v>
      </c>
    </row>
    <row r="3" spans="1:11" ht="2.25" customHeight="1" x14ac:dyDescent="0.25">
      <c r="A3" s="110"/>
      <c r="B3" s="110"/>
      <c r="C3" s="110"/>
      <c r="D3" s="48"/>
      <c r="E3" s="49"/>
      <c r="F3" s="49"/>
      <c r="G3" s="49"/>
      <c r="H3" s="49"/>
      <c r="I3" s="49"/>
    </row>
    <row r="4" spans="1:11" x14ac:dyDescent="0.3">
      <c r="A4" s="78" t="s">
        <v>2</v>
      </c>
      <c r="B4" s="6"/>
      <c r="C4" s="7" t="s">
        <v>3</v>
      </c>
      <c r="D4" s="51">
        <f>SUM(D5:D11)</f>
        <v>602000</v>
      </c>
      <c r="E4" s="51">
        <f>SUM(E5:E11)</f>
        <v>1000000</v>
      </c>
      <c r="F4" s="51">
        <f>SUM(F5:F11)</f>
        <v>0</v>
      </c>
      <c r="G4" s="51">
        <f>SUM(G5:G11)</f>
        <v>0</v>
      </c>
      <c r="H4" s="51">
        <f>SUM(H5:H11)</f>
        <v>1602000</v>
      </c>
      <c r="I4" s="52">
        <f>SUM(I6:I12)</f>
        <v>1499515</v>
      </c>
    </row>
    <row r="5" spans="1:11" x14ac:dyDescent="0.3">
      <c r="A5" s="53" t="s">
        <v>4</v>
      </c>
      <c r="B5" s="10"/>
      <c r="C5" s="11" t="s">
        <v>5</v>
      </c>
      <c r="D5" s="54"/>
      <c r="E5" s="55"/>
      <c r="F5" s="55"/>
      <c r="G5" s="55"/>
      <c r="H5" s="55"/>
      <c r="I5" s="55"/>
    </row>
    <row r="6" spans="1:11" x14ac:dyDescent="0.3">
      <c r="A6" s="53"/>
      <c r="B6" s="10">
        <v>2139</v>
      </c>
      <c r="C6" s="13" t="s">
        <v>6</v>
      </c>
      <c r="D6" s="56">
        <v>40000</v>
      </c>
      <c r="E6" s="55"/>
      <c r="F6" s="55"/>
      <c r="G6" s="55"/>
      <c r="H6" s="55">
        <f>SUM(D6:E6)</f>
        <v>40000</v>
      </c>
      <c r="I6" s="57">
        <v>40000</v>
      </c>
    </row>
    <row r="7" spans="1:11" ht="14.25" customHeight="1" x14ac:dyDescent="0.3">
      <c r="A7" s="53"/>
      <c r="B7" s="15">
        <v>2141</v>
      </c>
      <c r="C7" s="16" t="s">
        <v>7</v>
      </c>
      <c r="D7" s="58"/>
      <c r="E7" s="55"/>
      <c r="F7" s="55"/>
      <c r="G7" s="55"/>
      <c r="H7" s="55">
        <f t="shared" ref="H7:H11" si="0">SUM(D7:E7)</f>
        <v>0</v>
      </c>
      <c r="I7" s="57"/>
    </row>
    <row r="8" spans="1:11" x14ac:dyDescent="0.3">
      <c r="A8" s="53" t="s">
        <v>8</v>
      </c>
      <c r="B8" s="10"/>
      <c r="C8" s="11" t="s">
        <v>9</v>
      </c>
      <c r="D8" s="56"/>
      <c r="E8" s="55"/>
      <c r="F8" s="55"/>
      <c r="G8" s="55"/>
      <c r="H8" s="55">
        <f t="shared" si="0"/>
        <v>0</v>
      </c>
      <c r="I8" s="57"/>
    </row>
    <row r="9" spans="1:11" x14ac:dyDescent="0.3">
      <c r="A9" s="53"/>
      <c r="B9" s="10">
        <v>4121</v>
      </c>
      <c r="C9" s="18" t="s">
        <v>10</v>
      </c>
      <c r="D9" s="56">
        <v>562000</v>
      </c>
      <c r="E9" s="55"/>
      <c r="F9" s="55"/>
      <c r="G9" s="55"/>
      <c r="H9" s="55">
        <f t="shared" si="0"/>
        <v>562000</v>
      </c>
      <c r="I9" s="57">
        <v>559515</v>
      </c>
    </row>
    <row r="10" spans="1:11" x14ac:dyDescent="0.3">
      <c r="A10" s="53"/>
      <c r="B10" s="19">
        <v>4122</v>
      </c>
      <c r="C10" s="20" t="s">
        <v>11</v>
      </c>
      <c r="D10" s="56">
        <v>0</v>
      </c>
      <c r="E10" s="55">
        <v>1000000</v>
      </c>
      <c r="F10" s="55"/>
      <c r="G10" s="55"/>
      <c r="H10" s="55">
        <f t="shared" si="0"/>
        <v>1000000</v>
      </c>
      <c r="I10" s="57">
        <v>900000</v>
      </c>
    </row>
    <row r="11" spans="1:11" x14ac:dyDescent="0.3">
      <c r="A11" s="53"/>
      <c r="B11" s="19">
        <v>4222</v>
      </c>
      <c r="C11" s="18" t="s">
        <v>12</v>
      </c>
      <c r="D11" s="56">
        <v>0</v>
      </c>
      <c r="E11" s="55"/>
      <c r="F11" s="55"/>
      <c r="G11" s="55"/>
      <c r="H11" s="55">
        <f t="shared" si="0"/>
        <v>0</v>
      </c>
      <c r="I11" s="57"/>
    </row>
    <row r="12" spans="1:11" ht="1.5" customHeight="1" x14ac:dyDescent="0.25">
      <c r="A12" s="111"/>
      <c r="B12" s="111"/>
      <c r="C12" s="111"/>
      <c r="D12" s="59"/>
      <c r="E12" s="55"/>
      <c r="F12" s="55"/>
      <c r="G12" s="55"/>
      <c r="H12" s="55">
        <f t="shared" ref="H12" si="1">SUM(D12:D12)</f>
        <v>0</v>
      </c>
      <c r="I12" s="55"/>
    </row>
    <row r="13" spans="1:11" x14ac:dyDescent="0.3">
      <c r="A13" s="78" t="s">
        <v>13</v>
      </c>
      <c r="B13" s="22"/>
      <c r="C13" s="7" t="s">
        <v>14</v>
      </c>
      <c r="D13" s="60">
        <f>D14+D36</f>
        <v>607000</v>
      </c>
      <c r="E13" s="60" t="s">
        <v>48</v>
      </c>
      <c r="F13" s="60" t="s">
        <v>51</v>
      </c>
      <c r="G13" s="60"/>
      <c r="H13" s="60">
        <f>H14+H37</f>
        <v>1602000</v>
      </c>
      <c r="I13" s="52">
        <f>SUM(I14:I36)</f>
        <v>738687.7</v>
      </c>
    </row>
    <row r="14" spans="1:11" ht="15" customHeight="1" x14ac:dyDescent="0.3">
      <c r="A14" s="53" t="s">
        <v>15</v>
      </c>
      <c r="B14" s="10"/>
      <c r="C14" s="11" t="s">
        <v>16</v>
      </c>
      <c r="D14" s="54">
        <f>SUM(D15:D35)</f>
        <v>607000</v>
      </c>
      <c r="E14" s="54">
        <f>SUM(E15:E35)</f>
        <v>1020000</v>
      </c>
      <c r="F14" s="54">
        <f>SUM(F15:F35)</f>
        <v>-25000</v>
      </c>
      <c r="G14" s="54">
        <f>SUM(G15:G35)</f>
        <v>0</v>
      </c>
      <c r="H14" s="54">
        <f>SUM(H15:H36)</f>
        <v>1602000</v>
      </c>
      <c r="I14" s="55"/>
      <c r="K14" s="43"/>
    </row>
    <row r="15" spans="1:11" x14ac:dyDescent="0.3">
      <c r="A15" s="53"/>
      <c r="B15" s="10">
        <v>5011</v>
      </c>
      <c r="C15" s="24" t="s">
        <v>17</v>
      </c>
      <c r="D15" s="56">
        <v>370000</v>
      </c>
      <c r="E15" s="56">
        <v>22000</v>
      </c>
      <c r="F15" s="56"/>
      <c r="G15" s="56"/>
      <c r="H15" s="55">
        <f>SUM(D15:G15)</f>
        <v>392000</v>
      </c>
      <c r="I15" s="57">
        <v>216509</v>
      </c>
      <c r="K15" s="43"/>
    </row>
    <row r="16" spans="1:11" x14ac:dyDescent="0.3">
      <c r="A16" s="53"/>
      <c r="B16" s="10">
        <v>5021</v>
      </c>
      <c r="C16" s="25" t="s">
        <v>58</v>
      </c>
      <c r="D16" s="56">
        <v>0</v>
      </c>
      <c r="E16" s="56"/>
      <c r="F16" s="56"/>
      <c r="G16" s="56">
        <v>24000</v>
      </c>
      <c r="H16" s="55">
        <f t="shared" ref="H16" si="2">SUM(D16:G16)</f>
        <v>24000</v>
      </c>
      <c r="I16" s="57">
        <v>0</v>
      </c>
      <c r="K16" s="43"/>
    </row>
    <row r="17" spans="1:9" ht="15" customHeight="1" x14ac:dyDescent="0.3">
      <c r="A17" s="53"/>
      <c r="B17" s="10">
        <v>5031</v>
      </c>
      <c r="C17" s="25" t="s">
        <v>42</v>
      </c>
      <c r="D17" s="56">
        <v>93000</v>
      </c>
      <c r="E17" s="56">
        <v>5000</v>
      </c>
      <c r="F17" s="56"/>
      <c r="G17" s="56"/>
      <c r="H17" s="55">
        <f t="shared" ref="H17:H35" si="3">SUM(D17:G17)</f>
        <v>98000</v>
      </c>
      <c r="I17" s="57">
        <v>53130</v>
      </c>
    </row>
    <row r="18" spans="1:9" x14ac:dyDescent="0.3">
      <c r="A18" s="53"/>
      <c r="B18" s="10">
        <v>5032</v>
      </c>
      <c r="C18" s="24" t="s">
        <v>18</v>
      </c>
      <c r="D18" s="56">
        <v>34000</v>
      </c>
      <c r="E18" s="56">
        <v>2000</v>
      </c>
      <c r="F18" s="56"/>
      <c r="G18" s="56"/>
      <c r="H18" s="55">
        <f t="shared" si="3"/>
        <v>36000</v>
      </c>
      <c r="I18" s="57">
        <v>19126</v>
      </c>
    </row>
    <row r="19" spans="1:9" x14ac:dyDescent="0.3">
      <c r="A19" s="53"/>
      <c r="B19" s="10">
        <v>5038</v>
      </c>
      <c r="C19" s="24" t="s">
        <v>19</v>
      </c>
      <c r="D19" s="56">
        <v>2000</v>
      </c>
      <c r="E19" s="56"/>
      <c r="F19" s="56"/>
      <c r="G19" s="56"/>
      <c r="H19" s="55">
        <f t="shared" si="3"/>
        <v>2000</v>
      </c>
      <c r="I19" s="57">
        <v>884</v>
      </c>
    </row>
    <row r="20" spans="1:9" x14ac:dyDescent="0.3">
      <c r="A20" s="53"/>
      <c r="B20" s="10">
        <v>5136</v>
      </c>
      <c r="C20" s="24" t="s">
        <v>20</v>
      </c>
      <c r="D20" s="56">
        <v>0</v>
      </c>
      <c r="E20" s="56"/>
      <c r="F20" s="56"/>
      <c r="G20" s="56"/>
      <c r="H20" s="55">
        <f t="shared" si="3"/>
        <v>0</v>
      </c>
      <c r="I20" s="57">
        <v>0</v>
      </c>
    </row>
    <row r="21" spans="1:9" x14ac:dyDescent="0.3">
      <c r="A21" s="53"/>
      <c r="B21" s="19">
        <v>5137</v>
      </c>
      <c r="C21" s="24" t="s">
        <v>21</v>
      </c>
      <c r="D21" s="56">
        <v>0</v>
      </c>
      <c r="E21" s="56">
        <v>35000</v>
      </c>
      <c r="F21" s="56"/>
      <c r="G21" s="56">
        <v>25000</v>
      </c>
      <c r="H21" s="55">
        <f t="shared" si="3"/>
        <v>60000</v>
      </c>
      <c r="I21" s="57">
        <v>0</v>
      </c>
    </row>
    <row r="22" spans="1:9" x14ac:dyDescent="0.3">
      <c r="A22" s="53"/>
      <c r="B22" s="19">
        <v>5139</v>
      </c>
      <c r="C22" s="24" t="s">
        <v>22</v>
      </c>
      <c r="D22" s="56">
        <v>1000</v>
      </c>
      <c r="E22" s="56">
        <v>4000</v>
      </c>
      <c r="F22" s="56"/>
      <c r="G22" s="56"/>
      <c r="H22" s="55">
        <f t="shared" si="3"/>
        <v>5000</v>
      </c>
      <c r="I22" s="57">
        <v>1329</v>
      </c>
    </row>
    <row r="23" spans="1:9" ht="14.25" customHeight="1" x14ac:dyDescent="0.3">
      <c r="A23" s="53"/>
      <c r="B23" s="26">
        <v>5161</v>
      </c>
      <c r="C23" s="27" t="s">
        <v>23</v>
      </c>
      <c r="D23" s="58">
        <v>2000</v>
      </c>
      <c r="E23" s="56"/>
      <c r="F23" s="56"/>
      <c r="G23" s="56"/>
      <c r="H23" s="55">
        <f t="shared" si="3"/>
        <v>2000</v>
      </c>
      <c r="I23" s="57">
        <v>0</v>
      </c>
    </row>
    <row r="24" spans="1:9" x14ac:dyDescent="0.3">
      <c r="A24" s="53"/>
      <c r="B24" s="10">
        <v>5162</v>
      </c>
      <c r="C24" s="24" t="s">
        <v>41</v>
      </c>
      <c r="D24" s="56">
        <v>8000</v>
      </c>
      <c r="E24" s="56"/>
      <c r="F24" s="56"/>
      <c r="G24" s="56"/>
      <c r="H24" s="55">
        <f t="shared" si="3"/>
        <v>8000</v>
      </c>
      <c r="I24" s="57">
        <v>2606</v>
      </c>
    </row>
    <row r="25" spans="1:9" x14ac:dyDescent="0.3">
      <c r="A25" s="53"/>
      <c r="B25" s="10">
        <v>5163</v>
      </c>
      <c r="C25" s="24" t="s">
        <v>24</v>
      </c>
      <c r="D25" s="56">
        <v>8000</v>
      </c>
      <c r="E25" s="56">
        <v>6000</v>
      </c>
      <c r="F25" s="56"/>
      <c r="G25" s="56"/>
      <c r="H25" s="55">
        <f t="shared" si="3"/>
        <v>14000</v>
      </c>
      <c r="I25" s="57">
        <v>5636</v>
      </c>
    </row>
    <row r="26" spans="1:9" x14ac:dyDescent="0.3">
      <c r="A26" s="53"/>
      <c r="B26" s="10">
        <v>5164</v>
      </c>
      <c r="C26" s="24" t="s">
        <v>25</v>
      </c>
      <c r="D26" s="56">
        <v>10000</v>
      </c>
      <c r="E26" s="56">
        <v>32000</v>
      </c>
      <c r="F26" s="56"/>
      <c r="G26" s="56"/>
      <c r="H26" s="55">
        <f t="shared" si="3"/>
        <v>42000</v>
      </c>
      <c r="I26" s="57">
        <v>14814</v>
      </c>
    </row>
    <row r="27" spans="1:9" x14ac:dyDescent="0.3">
      <c r="A27" s="53"/>
      <c r="B27" s="19">
        <v>5166</v>
      </c>
      <c r="C27" s="24" t="s">
        <v>26</v>
      </c>
      <c r="D27" s="56">
        <v>0</v>
      </c>
      <c r="E27" s="56"/>
      <c r="F27" s="56"/>
      <c r="G27" s="56"/>
      <c r="H27" s="55">
        <f t="shared" si="3"/>
        <v>0</v>
      </c>
      <c r="I27" s="57">
        <v>0</v>
      </c>
    </row>
    <row r="28" spans="1:9" x14ac:dyDescent="0.3">
      <c r="A28" s="53"/>
      <c r="B28" s="10">
        <v>5167</v>
      </c>
      <c r="C28" s="24" t="s">
        <v>27</v>
      </c>
      <c r="D28" s="56">
        <v>0</v>
      </c>
      <c r="E28" s="56"/>
      <c r="F28" s="56"/>
      <c r="G28" s="56"/>
      <c r="H28" s="55">
        <f t="shared" si="3"/>
        <v>0</v>
      </c>
      <c r="I28" s="57">
        <v>0</v>
      </c>
    </row>
    <row r="29" spans="1:9" ht="12.75" customHeight="1" x14ac:dyDescent="0.3">
      <c r="A29" s="53"/>
      <c r="B29" s="61">
        <v>5169</v>
      </c>
      <c r="C29" s="62" t="s">
        <v>28</v>
      </c>
      <c r="D29" s="56">
        <v>40000</v>
      </c>
      <c r="E29" s="56">
        <v>784000</v>
      </c>
      <c r="F29" s="56">
        <v>-67000</v>
      </c>
      <c r="G29" s="56">
        <v>-49000</v>
      </c>
      <c r="H29" s="55">
        <f t="shared" si="3"/>
        <v>708000</v>
      </c>
      <c r="I29" s="57">
        <v>250139</v>
      </c>
    </row>
    <row r="30" spans="1:9" x14ac:dyDescent="0.3">
      <c r="A30" s="53"/>
      <c r="B30" s="19">
        <v>5171</v>
      </c>
      <c r="C30" s="24" t="s">
        <v>29</v>
      </c>
      <c r="D30" s="56">
        <v>2000</v>
      </c>
      <c r="E30" s="56"/>
      <c r="F30" s="56"/>
      <c r="G30" s="56"/>
      <c r="H30" s="55">
        <f t="shared" si="3"/>
        <v>2000</v>
      </c>
      <c r="I30" s="57">
        <v>0</v>
      </c>
    </row>
    <row r="31" spans="1:9" x14ac:dyDescent="0.3">
      <c r="A31" s="53"/>
      <c r="B31" s="19">
        <v>5172</v>
      </c>
      <c r="C31" s="24" t="s">
        <v>30</v>
      </c>
      <c r="D31" s="56">
        <v>0</v>
      </c>
      <c r="E31" s="56"/>
      <c r="F31" s="56"/>
      <c r="G31" s="56"/>
      <c r="H31" s="55">
        <f t="shared" si="3"/>
        <v>0</v>
      </c>
      <c r="I31" s="57">
        <v>0</v>
      </c>
    </row>
    <row r="32" spans="1:9" x14ac:dyDescent="0.3">
      <c r="A32" s="53"/>
      <c r="B32" s="10">
        <v>5173</v>
      </c>
      <c r="C32" s="24" t="s">
        <v>31</v>
      </c>
      <c r="D32" s="56">
        <v>34000</v>
      </c>
      <c r="E32" s="56">
        <v>10000</v>
      </c>
      <c r="F32" s="56"/>
      <c r="G32" s="56">
        <v>-1000</v>
      </c>
      <c r="H32" s="55">
        <f t="shared" si="3"/>
        <v>43000</v>
      </c>
      <c r="I32" s="57">
        <v>11546.7</v>
      </c>
    </row>
    <row r="33" spans="1:16" x14ac:dyDescent="0.3">
      <c r="A33" s="53"/>
      <c r="B33" s="10">
        <v>5175</v>
      </c>
      <c r="C33" s="24" t="s">
        <v>32</v>
      </c>
      <c r="D33" s="56">
        <v>2000</v>
      </c>
      <c r="E33" s="56"/>
      <c r="F33" s="56"/>
      <c r="G33" s="56">
        <v>1000</v>
      </c>
      <c r="H33" s="55">
        <f t="shared" si="3"/>
        <v>3000</v>
      </c>
      <c r="I33" s="57">
        <v>1353</v>
      </c>
    </row>
    <row r="34" spans="1:16" x14ac:dyDescent="0.3">
      <c r="A34" s="53"/>
      <c r="B34" s="10">
        <v>5176</v>
      </c>
      <c r="C34" s="24" t="s">
        <v>33</v>
      </c>
      <c r="D34" s="56">
        <v>1000</v>
      </c>
      <c r="E34" s="56"/>
      <c r="F34" s="56"/>
      <c r="G34" s="56"/>
      <c r="H34" s="55">
        <f t="shared" si="3"/>
        <v>1000</v>
      </c>
      <c r="I34" s="57">
        <v>0</v>
      </c>
    </row>
    <row r="35" spans="1:16" x14ac:dyDescent="0.3">
      <c r="A35" s="53"/>
      <c r="B35" s="10">
        <v>5366</v>
      </c>
      <c r="C35" s="24" t="s">
        <v>34</v>
      </c>
      <c r="D35" s="56">
        <v>0</v>
      </c>
      <c r="E35" s="56">
        <v>120000</v>
      </c>
      <c r="F35" s="56">
        <v>42000</v>
      </c>
      <c r="G35" s="56"/>
      <c r="H35" s="55">
        <f t="shared" si="3"/>
        <v>162000</v>
      </c>
      <c r="I35" s="57">
        <v>161615</v>
      </c>
    </row>
    <row r="36" spans="1:16" x14ac:dyDescent="0.3">
      <c r="A36" s="53" t="s">
        <v>35</v>
      </c>
      <c r="B36" s="19"/>
      <c r="C36" s="11" t="s">
        <v>36</v>
      </c>
      <c r="D36" s="63">
        <f>SUM(D37:D37)</f>
        <v>0</v>
      </c>
      <c r="E36" s="63">
        <f t="shared" ref="E36:H36" si="4">SUM(E37:E37)</f>
        <v>0</v>
      </c>
      <c r="F36" s="63">
        <f t="shared" si="4"/>
        <v>0</v>
      </c>
      <c r="G36" s="63"/>
      <c r="H36" s="63">
        <f t="shared" si="4"/>
        <v>0</v>
      </c>
      <c r="I36" s="57">
        <f>SUM(I37)</f>
        <v>0</v>
      </c>
    </row>
    <row r="37" spans="1:16" ht="12.75" customHeight="1" x14ac:dyDescent="0.3">
      <c r="A37" s="53"/>
      <c r="B37" s="61">
        <v>6121</v>
      </c>
      <c r="C37" s="64" t="s">
        <v>37</v>
      </c>
      <c r="D37" s="56">
        <v>0</v>
      </c>
      <c r="E37" s="63"/>
      <c r="F37" s="63"/>
      <c r="G37" s="63"/>
      <c r="H37" s="63">
        <f>SUM(D37:D37)</f>
        <v>0</v>
      </c>
      <c r="I37" s="55">
        <f>SUM(I38)</f>
        <v>0</v>
      </c>
    </row>
    <row r="38" spans="1:16" ht="2.25" customHeight="1" x14ac:dyDescent="0.3">
      <c r="A38" s="115"/>
      <c r="B38" s="115"/>
      <c r="C38" s="115"/>
      <c r="D38" s="65"/>
      <c r="E38" s="56"/>
      <c r="F38" s="56"/>
      <c r="G38" s="56"/>
      <c r="H38" s="56">
        <f>SUM(D38:D38)</f>
        <v>0</v>
      </c>
      <c r="I38" s="55"/>
    </row>
    <row r="39" spans="1:16" x14ac:dyDescent="0.3">
      <c r="A39" s="66" t="s">
        <v>38</v>
      </c>
      <c r="B39" s="67"/>
      <c r="C39" s="68" t="s">
        <v>39</v>
      </c>
      <c r="D39" s="69">
        <f>SUM(D13-D4)</f>
        <v>5000</v>
      </c>
      <c r="E39" s="69"/>
      <c r="F39" s="69"/>
      <c r="G39" s="69"/>
      <c r="H39" s="69">
        <f>SUM(H13-H4)</f>
        <v>0</v>
      </c>
      <c r="I39" s="69"/>
    </row>
    <row r="40" spans="1:16" ht="2.25" customHeight="1" x14ac:dyDescent="0.3">
      <c r="B40"/>
      <c r="E40" s="37"/>
      <c r="F40" s="37"/>
      <c r="G40" s="37"/>
      <c r="H40" s="37"/>
      <c r="I40" s="37"/>
      <c r="L40" s="37"/>
      <c r="M40" s="37"/>
      <c r="N40" s="37"/>
      <c r="O40" s="37"/>
      <c r="P40" s="37"/>
    </row>
    <row r="41" spans="1:16" x14ac:dyDescent="0.3">
      <c r="A41" s="116" t="s">
        <v>53</v>
      </c>
      <c r="B41" s="116"/>
      <c r="C41" s="116"/>
      <c r="D41" s="116"/>
      <c r="E41" s="76"/>
      <c r="F41" s="76"/>
      <c r="G41" s="76"/>
      <c r="H41" s="76"/>
      <c r="I41" s="77"/>
      <c r="L41" s="37"/>
      <c r="M41" s="37"/>
      <c r="N41" s="37"/>
      <c r="O41" s="37"/>
      <c r="P41" s="37"/>
    </row>
    <row r="42" spans="1:16" ht="12.75" customHeight="1" x14ac:dyDescent="0.3">
      <c r="A42" s="90" t="s">
        <v>3</v>
      </c>
      <c r="B42" s="90"/>
      <c r="C42" s="90"/>
      <c r="D42" s="70">
        <f>SUM(H4)</f>
        <v>1602000</v>
      </c>
      <c r="E42" s="74"/>
      <c r="F42" s="74"/>
      <c r="G42" s="74"/>
      <c r="H42" s="74"/>
      <c r="I42" s="74"/>
      <c r="L42" s="37"/>
      <c r="M42" s="37"/>
      <c r="N42" s="37"/>
      <c r="O42" s="37"/>
      <c r="P42" s="37"/>
    </row>
    <row r="43" spans="1:16" ht="12.75" customHeight="1" x14ac:dyDescent="0.3">
      <c r="A43" s="90" t="s">
        <v>14</v>
      </c>
      <c r="B43" s="90"/>
      <c r="C43" s="90"/>
      <c r="D43" s="70">
        <f>SUM(H13)</f>
        <v>1602000</v>
      </c>
      <c r="E43" s="74"/>
      <c r="F43" s="74"/>
      <c r="G43" s="74"/>
      <c r="H43" s="74"/>
      <c r="I43" s="74"/>
      <c r="J43" s="37"/>
      <c r="K43" s="37"/>
      <c r="L43" s="37"/>
      <c r="M43" s="37"/>
      <c r="N43" s="37"/>
      <c r="O43" s="37"/>
      <c r="P43" s="37"/>
    </row>
    <row r="44" spans="1:16" ht="12.75" customHeight="1" x14ac:dyDescent="0.3">
      <c r="A44" s="92" t="s">
        <v>39</v>
      </c>
      <c r="B44" s="92"/>
      <c r="C44" s="92"/>
      <c r="D44" s="71">
        <f>D43-D42</f>
        <v>0</v>
      </c>
      <c r="E44" s="75"/>
      <c r="F44" s="75"/>
      <c r="G44" s="75"/>
      <c r="H44" s="75"/>
      <c r="I44" s="75"/>
      <c r="L44" s="37"/>
      <c r="M44" s="37"/>
      <c r="N44" s="37"/>
      <c r="O44" s="37"/>
      <c r="P44" s="37"/>
    </row>
    <row r="45" spans="1:16" ht="12.75" customHeight="1" x14ac:dyDescent="0.3">
      <c r="A45" s="109" t="s">
        <v>46</v>
      </c>
      <c r="B45" s="109"/>
      <c r="C45" s="109"/>
      <c r="D45" s="70">
        <v>530000</v>
      </c>
      <c r="E45" s="74"/>
      <c r="F45" s="74"/>
      <c r="G45" s="74"/>
      <c r="H45" s="74"/>
      <c r="I45" s="74"/>
      <c r="J45" s="37"/>
      <c r="K45" s="37"/>
      <c r="L45" s="37"/>
      <c r="M45" s="37"/>
      <c r="N45" s="37"/>
      <c r="O45" s="37"/>
      <c r="P45" s="37"/>
    </row>
    <row r="46" spans="1:16" ht="12.75" customHeight="1" x14ac:dyDescent="0.3">
      <c r="A46" s="43"/>
      <c r="B46" s="43"/>
      <c r="C46" s="43"/>
      <c r="D46" s="43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ht="12.75" customHeight="1" x14ac:dyDescent="0.3">
      <c r="A47" s="43"/>
      <c r="B47" s="43"/>
      <c r="C47" s="43"/>
      <c r="D47" s="43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ht="12.75" customHeight="1" x14ac:dyDescent="0.3">
      <c r="A48" s="43"/>
      <c r="B48" s="43"/>
      <c r="C48" s="43"/>
      <c r="D48" s="43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ht="12.75" customHeight="1" x14ac:dyDescent="0.3">
      <c r="A49" s="43"/>
      <c r="B49" s="43"/>
      <c r="C49" s="43"/>
      <c r="D49" s="43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ht="12.75" customHeight="1" x14ac:dyDescent="0.3">
      <c r="A50" s="43"/>
      <c r="B50" s="43"/>
      <c r="C50" s="43"/>
      <c r="D50" s="43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ht="12.75" customHeight="1" x14ac:dyDescent="0.3">
      <c r="A51" s="43"/>
      <c r="B51" s="43"/>
      <c r="C51" s="43"/>
      <c r="D51" s="43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ht="12.75" customHeight="1" x14ac:dyDescent="0.3">
      <c r="A52" s="37"/>
      <c r="B52" s="44"/>
      <c r="C52" s="43"/>
      <c r="D52" s="4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2.75" customHeight="1" x14ac:dyDescent="0.3">
      <c r="A53" s="37"/>
      <c r="B53" s="41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ht="12.75" customHeight="1" x14ac:dyDescent="0.3">
      <c r="A54" s="37"/>
      <c r="B54" s="4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6" ht="12.75" customHeight="1" x14ac:dyDescent="0.3">
      <c r="A55" s="37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 ht="12.75" customHeight="1" x14ac:dyDescent="0.3">
      <c r="A56" s="37"/>
      <c r="B56" s="41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ht="12.75" customHeight="1" x14ac:dyDescent="0.3">
      <c r="A57" s="37"/>
      <c r="B57" s="41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2.75" customHeight="1" x14ac:dyDescent="0.3">
      <c r="A58" s="37"/>
      <c r="B58" s="4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ht="12.75" customHeight="1" x14ac:dyDescent="0.3">
      <c r="A59" s="37"/>
      <c r="B59" s="41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1:16" ht="12.75" customHeight="1" x14ac:dyDescent="0.3">
      <c r="A60" s="37"/>
      <c r="B60" s="41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</sheetData>
  <mergeCells count="9">
    <mergeCell ref="A43:C43"/>
    <mergeCell ref="A44:C44"/>
    <mergeCell ref="A45:C45"/>
    <mergeCell ref="A1:I1"/>
    <mergeCell ref="A3:C3"/>
    <mergeCell ref="A12:C12"/>
    <mergeCell ref="A38:C38"/>
    <mergeCell ref="A41:D41"/>
    <mergeCell ref="A42:C42"/>
  </mergeCells>
  <printOptions gridLines="1"/>
  <pageMargins left="0.62992125984251968" right="0.23622047244094491" top="0.74803149606299213" bottom="0.74803149606299213" header="0.31496062992125984" footer="0.31496062992125984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sqref="A1:J1"/>
    </sheetView>
  </sheetViews>
  <sheetFormatPr defaultRowHeight="14.4" x14ac:dyDescent="0.3"/>
  <cols>
    <col min="1" max="1" width="7.44140625" customWidth="1"/>
    <col min="2" max="2" width="8.88671875" style="42" customWidth="1"/>
    <col min="3" max="3" width="59" customWidth="1"/>
    <col min="4" max="4" width="11.88671875" customWidth="1"/>
    <col min="5" max="8" width="13.109375" customWidth="1"/>
    <col min="9" max="9" width="18.88671875" customWidth="1"/>
    <col min="10" max="10" width="23.33203125" customWidth="1"/>
  </cols>
  <sheetData>
    <row r="1" spans="1:12" ht="37.5" customHeight="1" x14ac:dyDescent="0.3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2" ht="26.25" customHeight="1" x14ac:dyDescent="0.3">
      <c r="A2" s="47" t="s">
        <v>0</v>
      </c>
      <c r="B2" s="47" t="s">
        <v>1</v>
      </c>
      <c r="C2" s="47" t="s">
        <v>40</v>
      </c>
      <c r="D2" s="45" t="s">
        <v>45</v>
      </c>
      <c r="E2" s="45" t="s">
        <v>48</v>
      </c>
      <c r="F2" s="45" t="s">
        <v>51</v>
      </c>
      <c r="G2" s="45" t="s">
        <v>57</v>
      </c>
      <c r="H2" s="81" t="s">
        <v>59</v>
      </c>
      <c r="I2" s="45" t="s">
        <v>47</v>
      </c>
      <c r="J2" s="45" t="s">
        <v>60</v>
      </c>
    </row>
    <row r="3" spans="1:12" ht="2.25" customHeight="1" x14ac:dyDescent="0.25">
      <c r="A3" s="110"/>
      <c r="B3" s="110"/>
      <c r="C3" s="110"/>
      <c r="D3" s="48"/>
      <c r="E3" s="49"/>
      <c r="F3" s="49"/>
      <c r="G3" s="49"/>
      <c r="H3" s="82"/>
      <c r="I3" s="49"/>
      <c r="J3" s="49"/>
    </row>
    <row r="4" spans="1:12" x14ac:dyDescent="0.3">
      <c r="A4" s="79" t="s">
        <v>2</v>
      </c>
      <c r="B4" s="6"/>
      <c r="C4" s="7" t="s">
        <v>3</v>
      </c>
      <c r="D4" s="51">
        <f t="shared" ref="D4:I4" si="0">SUM(D5:D11)</f>
        <v>602000</v>
      </c>
      <c r="E4" s="51">
        <f t="shared" si="0"/>
        <v>1000000</v>
      </c>
      <c r="F4" s="51">
        <f t="shared" si="0"/>
        <v>0</v>
      </c>
      <c r="G4" s="51">
        <f t="shared" si="0"/>
        <v>0</v>
      </c>
      <c r="H4" s="83">
        <f t="shared" si="0"/>
        <v>0</v>
      </c>
      <c r="I4" s="51">
        <f t="shared" si="0"/>
        <v>1602000</v>
      </c>
      <c r="J4" s="52">
        <f>SUM(J6:J12)</f>
        <v>1499515</v>
      </c>
    </row>
    <row r="5" spans="1:12" x14ac:dyDescent="0.3">
      <c r="A5" s="53" t="s">
        <v>4</v>
      </c>
      <c r="B5" s="10"/>
      <c r="C5" s="11" t="s">
        <v>5</v>
      </c>
      <c r="D5" s="54"/>
      <c r="E5" s="55"/>
      <c r="F5" s="55"/>
      <c r="G5" s="55"/>
      <c r="H5" s="84"/>
      <c r="I5" s="55"/>
      <c r="J5" s="55"/>
    </row>
    <row r="6" spans="1:12" x14ac:dyDescent="0.3">
      <c r="A6" s="53"/>
      <c r="B6" s="10">
        <v>2139</v>
      </c>
      <c r="C6" s="13" t="s">
        <v>6</v>
      </c>
      <c r="D6" s="56">
        <v>40000</v>
      </c>
      <c r="E6" s="55"/>
      <c r="F6" s="55"/>
      <c r="G6" s="55"/>
      <c r="H6" s="84"/>
      <c r="I6" s="55">
        <f>SUM(D6:E6)</f>
        <v>40000</v>
      </c>
      <c r="J6" s="57">
        <v>40000</v>
      </c>
    </row>
    <row r="7" spans="1:12" ht="14.25" customHeight="1" x14ac:dyDescent="0.3">
      <c r="A7" s="53"/>
      <c r="B7" s="15">
        <v>2141</v>
      </c>
      <c r="C7" s="16" t="s">
        <v>7</v>
      </c>
      <c r="D7" s="58"/>
      <c r="E7" s="55"/>
      <c r="F7" s="55"/>
      <c r="G7" s="55"/>
      <c r="H7" s="84"/>
      <c r="I7" s="55">
        <f t="shared" ref="I7:I11" si="1">SUM(D7:E7)</f>
        <v>0</v>
      </c>
      <c r="J7" s="57"/>
    </row>
    <row r="8" spans="1:12" x14ac:dyDescent="0.3">
      <c r="A8" s="53" t="s">
        <v>8</v>
      </c>
      <c r="B8" s="10"/>
      <c r="C8" s="11" t="s">
        <v>9</v>
      </c>
      <c r="D8" s="56"/>
      <c r="E8" s="55"/>
      <c r="F8" s="55"/>
      <c r="G8" s="55"/>
      <c r="H8" s="84"/>
      <c r="I8" s="55">
        <f t="shared" si="1"/>
        <v>0</v>
      </c>
      <c r="J8" s="57"/>
    </row>
    <row r="9" spans="1:12" x14ac:dyDescent="0.3">
      <c r="A9" s="53"/>
      <c r="B9" s="10">
        <v>4121</v>
      </c>
      <c r="C9" s="18" t="s">
        <v>10</v>
      </c>
      <c r="D9" s="56">
        <v>562000</v>
      </c>
      <c r="E9" s="55"/>
      <c r="F9" s="55"/>
      <c r="G9" s="55"/>
      <c r="H9" s="84"/>
      <c r="I9" s="55">
        <f t="shared" si="1"/>
        <v>562000</v>
      </c>
      <c r="J9" s="57">
        <v>559515</v>
      </c>
    </row>
    <row r="10" spans="1:12" x14ac:dyDescent="0.3">
      <c r="A10" s="53"/>
      <c r="B10" s="19">
        <v>4122</v>
      </c>
      <c r="C10" s="20" t="s">
        <v>11</v>
      </c>
      <c r="D10" s="56">
        <v>0</v>
      </c>
      <c r="E10" s="55">
        <v>1000000</v>
      </c>
      <c r="F10" s="55"/>
      <c r="G10" s="55"/>
      <c r="H10" s="84"/>
      <c r="I10" s="55">
        <f t="shared" si="1"/>
        <v>1000000</v>
      </c>
      <c r="J10" s="57">
        <v>900000</v>
      </c>
    </row>
    <row r="11" spans="1:12" x14ac:dyDescent="0.3">
      <c r="A11" s="53"/>
      <c r="B11" s="19">
        <v>4222</v>
      </c>
      <c r="C11" s="18" t="s">
        <v>12</v>
      </c>
      <c r="D11" s="56">
        <v>0</v>
      </c>
      <c r="E11" s="55"/>
      <c r="F11" s="55"/>
      <c r="G11" s="55"/>
      <c r="H11" s="84"/>
      <c r="I11" s="55">
        <f t="shared" si="1"/>
        <v>0</v>
      </c>
      <c r="J11" s="57"/>
    </row>
    <row r="12" spans="1:12" ht="1.5" customHeight="1" x14ac:dyDescent="0.25">
      <c r="A12" s="111"/>
      <c r="B12" s="111"/>
      <c r="C12" s="111"/>
      <c r="D12" s="59"/>
      <c r="E12" s="55"/>
      <c r="F12" s="55"/>
      <c r="G12" s="55"/>
      <c r="H12" s="84"/>
      <c r="I12" s="55">
        <f t="shared" ref="I12" si="2">SUM(D12:D12)</f>
        <v>0</v>
      </c>
      <c r="J12" s="55"/>
    </row>
    <row r="13" spans="1:12" x14ac:dyDescent="0.3">
      <c r="A13" s="79" t="s">
        <v>13</v>
      </c>
      <c r="B13" s="22"/>
      <c r="C13" s="7" t="s">
        <v>14</v>
      </c>
      <c r="D13" s="60">
        <f>D14+D32</f>
        <v>607000</v>
      </c>
      <c r="E13" s="60" t="s">
        <v>48</v>
      </c>
      <c r="F13" s="60" t="s">
        <v>51</v>
      </c>
      <c r="G13" s="60" t="s">
        <v>57</v>
      </c>
      <c r="H13" s="85" t="s">
        <v>59</v>
      </c>
      <c r="I13" s="60">
        <f>I14+I33</f>
        <v>1602000</v>
      </c>
      <c r="J13" s="52">
        <f>SUM(J14:J32)</f>
        <v>2912987.38</v>
      </c>
    </row>
    <row r="14" spans="1:12" ht="15" customHeight="1" x14ac:dyDescent="0.3">
      <c r="A14" s="53" t="s">
        <v>15</v>
      </c>
      <c r="B14" s="10"/>
      <c r="C14" s="11" t="s">
        <v>16</v>
      </c>
      <c r="D14" s="54">
        <f>SUM(D15:D31)</f>
        <v>607000</v>
      </c>
      <c r="E14" s="54">
        <f>SUM(E15:E31)</f>
        <v>1020000</v>
      </c>
      <c r="F14" s="54">
        <f>SUM(F15:F31)</f>
        <v>-25000</v>
      </c>
      <c r="G14" s="54">
        <f>SUM(G15:G31)</f>
        <v>0</v>
      </c>
      <c r="H14" s="86">
        <f>SUM(H15:H31)</f>
        <v>0</v>
      </c>
      <c r="I14" s="54">
        <f>SUM(I15:I32)</f>
        <v>1602000</v>
      </c>
      <c r="J14" s="80">
        <f>SUM(J15:J32)</f>
        <v>1456493.6900000002</v>
      </c>
      <c r="L14" s="43"/>
    </row>
    <row r="15" spans="1:12" x14ac:dyDescent="0.3">
      <c r="A15" s="53"/>
      <c r="B15" s="10">
        <v>5011</v>
      </c>
      <c r="C15" s="24" t="s">
        <v>17</v>
      </c>
      <c r="D15" s="56">
        <v>370000</v>
      </c>
      <c r="E15" s="56">
        <v>22000</v>
      </c>
      <c r="F15" s="56"/>
      <c r="G15" s="56"/>
      <c r="H15" s="87">
        <v>27000</v>
      </c>
      <c r="I15" s="55">
        <f>SUM(D15:H15)</f>
        <v>419000</v>
      </c>
      <c r="J15" s="57">
        <v>418396</v>
      </c>
      <c r="L15" s="43"/>
    </row>
    <row r="16" spans="1:12" x14ac:dyDescent="0.3">
      <c r="A16" s="53"/>
      <c r="B16" s="10">
        <v>5021</v>
      </c>
      <c r="C16" s="25" t="s">
        <v>58</v>
      </c>
      <c r="D16" s="56">
        <v>0</v>
      </c>
      <c r="E16" s="56"/>
      <c r="F16" s="56"/>
      <c r="G16" s="56">
        <v>24000</v>
      </c>
      <c r="H16" s="87"/>
      <c r="I16" s="55">
        <f t="shared" ref="I16:I33" si="3">SUM(D16:H16)</f>
        <v>24000</v>
      </c>
      <c r="J16" s="57">
        <v>24000</v>
      </c>
      <c r="L16" s="43"/>
    </row>
    <row r="17" spans="1:10" ht="15" customHeight="1" x14ac:dyDescent="0.3">
      <c r="A17" s="53"/>
      <c r="B17" s="10">
        <v>5031</v>
      </c>
      <c r="C17" s="25" t="s">
        <v>42</v>
      </c>
      <c r="D17" s="56">
        <v>93000</v>
      </c>
      <c r="E17" s="56">
        <v>5000</v>
      </c>
      <c r="F17" s="56"/>
      <c r="G17" s="56"/>
      <c r="H17" s="87">
        <v>7000</v>
      </c>
      <c r="I17" s="55">
        <f t="shared" si="3"/>
        <v>105000</v>
      </c>
      <c r="J17" s="57">
        <v>104605</v>
      </c>
    </row>
    <row r="18" spans="1:10" x14ac:dyDescent="0.3">
      <c r="A18" s="53"/>
      <c r="B18" s="10">
        <v>5032</v>
      </c>
      <c r="C18" s="24" t="s">
        <v>18</v>
      </c>
      <c r="D18" s="56">
        <v>34000</v>
      </c>
      <c r="E18" s="56">
        <v>2000</v>
      </c>
      <c r="F18" s="56"/>
      <c r="G18" s="56"/>
      <c r="H18" s="87">
        <v>2000</v>
      </c>
      <c r="I18" s="55">
        <f t="shared" si="3"/>
        <v>38000</v>
      </c>
      <c r="J18" s="57">
        <v>37655</v>
      </c>
    </row>
    <row r="19" spans="1:10" x14ac:dyDescent="0.3">
      <c r="A19" s="53"/>
      <c r="B19" s="10">
        <v>5038</v>
      </c>
      <c r="C19" s="24" t="s">
        <v>19</v>
      </c>
      <c r="D19" s="56">
        <v>2000</v>
      </c>
      <c r="E19" s="56"/>
      <c r="F19" s="56"/>
      <c r="G19" s="56"/>
      <c r="H19" s="87"/>
      <c r="I19" s="55">
        <f t="shared" si="3"/>
        <v>2000</v>
      </c>
      <c r="J19" s="57">
        <v>1759</v>
      </c>
    </row>
    <row r="20" spans="1:10" x14ac:dyDescent="0.3">
      <c r="A20" s="53"/>
      <c r="B20" s="19">
        <v>5137</v>
      </c>
      <c r="C20" s="24" t="s">
        <v>21</v>
      </c>
      <c r="D20" s="56">
        <v>0</v>
      </c>
      <c r="E20" s="56">
        <v>35000</v>
      </c>
      <c r="F20" s="56"/>
      <c r="G20" s="56">
        <v>25000</v>
      </c>
      <c r="H20" s="87"/>
      <c r="I20" s="55">
        <f t="shared" si="3"/>
        <v>60000</v>
      </c>
      <c r="J20" s="57">
        <v>39857</v>
      </c>
    </row>
    <row r="21" spans="1:10" x14ac:dyDescent="0.3">
      <c r="A21" s="53"/>
      <c r="B21" s="19">
        <v>5139</v>
      </c>
      <c r="C21" s="24" t="s">
        <v>22</v>
      </c>
      <c r="D21" s="56">
        <v>1000</v>
      </c>
      <c r="E21" s="56">
        <v>4000</v>
      </c>
      <c r="F21" s="56"/>
      <c r="G21" s="56"/>
      <c r="H21" s="87">
        <v>10000</v>
      </c>
      <c r="I21" s="55">
        <f t="shared" si="3"/>
        <v>15000</v>
      </c>
      <c r="J21" s="57">
        <v>14076.09</v>
      </c>
    </row>
    <row r="22" spans="1:10" ht="14.25" customHeight="1" x14ac:dyDescent="0.3">
      <c r="A22" s="53"/>
      <c r="B22" s="26">
        <v>5161</v>
      </c>
      <c r="C22" s="27" t="s">
        <v>23</v>
      </c>
      <c r="D22" s="58">
        <v>2000</v>
      </c>
      <c r="E22" s="56"/>
      <c r="F22" s="56"/>
      <c r="G22" s="56"/>
      <c r="H22" s="87"/>
      <c r="I22" s="55">
        <f t="shared" si="3"/>
        <v>2000</v>
      </c>
      <c r="J22" s="57">
        <v>0</v>
      </c>
    </row>
    <row r="23" spans="1:10" x14ac:dyDescent="0.3">
      <c r="A23" s="53"/>
      <c r="B23" s="10">
        <v>5162</v>
      </c>
      <c r="C23" s="24" t="s">
        <v>41</v>
      </c>
      <c r="D23" s="56">
        <v>8000</v>
      </c>
      <c r="E23" s="56"/>
      <c r="F23" s="56"/>
      <c r="G23" s="56"/>
      <c r="H23" s="87"/>
      <c r="I23" s="55">
        <f t="shared" si="3"/>
        <v>8000</v>
      </c>
      <c r="J23" s="57">
        <v>4747.8</v>
      </c>
    </row>
    <row r="24" spans="1:10" x14ac:dyDescent="0.3">
      <c r="A24" s="53"/>
      <c r="B24" s="10">
        <v>5163</v>
      </c>
      <c r="C24" s="24" t="s">
        <v>24</v>
      </c>
      <c r="D24" s="56">
        <v>8000</v>
      </c>
      <c r="E24" s="56">
        <v>6000</v>
      </c>
      <c r="F24" s="56"/>
      <c r="G24" s="56"/>
      <c r="H24" s="87"/>
      <c r="I24" s="55">
        <f t="shared" si="3"/>
        <v>14000</v>
      </c>
      <c r="J24" s="57">
        <v>9800</v>
      </c>
    </row>
    <row r="25" spans="1:10" x14ac:dyDescent="0.3">
      <c r="A25" s="53"/>
      <c r="B25" s="10">
        <v>5164</v>
      </c>
      <c r="C25" s="24" t="s">
        <v>25</v>
      </c>
      <c r="D25" s="56">
        <v>10000</v>
      </c>
      <c r="E25" s="56">
        <v>32000</v>
      </c>
      <c r="F25" s="56"/>
      <c r="G25" s="56"/>
      <c r="H25" s="87"/>
      <c r="I25" s="55">
        <f t="shared" si="3"/>
        <v>42000</v>
      </c>
      <c r="J25" s="57">
        <v>35833</v>
      </c>
    </row>
    <row r="26" spans="1:10" ht="12.75" customHeight="1" x14ac:dyDescent="0.3">
      <c r="A26" s="53"/>
      <c r="B26" s="61">
        <v>5169</v>
      </c>
      <c r="C26" s="62" t="s">
        <v>28</v>
      </c>
      <c r="D26" s="56">
        <v>40000</v>
      </c>
      <c r="E26" s="56">
        <v>784000</v>
      </c>
      <c r="F26" s="56">
        <v>-67000</v>
      </c>
      <c r="G26" s="56">
        <v>-49000</v>
      </c>
      <c r="H26" s="87">
        <v>-46000</v>
      </c>
      <c r="I26" s="55">
        <f t="shared" si="3"/>
        <v>662000</v>
      </c>
      <c r="J26" s="57">
        <v>576004</v>
      </c>
    </row>
    <row r="27" spans="1:10" x14ac:dyDescent="0.3">
      <c r="A27" s="53"/>
      <c r="B27" s="19">
        <v>5171</v>
      </c>
      <c r="C27" s="24" t="s">
        <v>29</v>
      </c>
      <c r="D27" s="56">
        <v>2000</v>
      </c>
      <c r="E27" s="56"/>
      <c r="F27" s="56"/>
      <c r="G27" s="56"/>
      <c r="H27" s="87"/>
      <c r="I27" s="55">
        <f t="shared" si="3"/>
        <v>2000</v>
      </c>
      <c r="J27" s="57">
        <v>0</v>
      </c>
    </row>
    <row r="28" spans="1:10" x14ac:dyDescent="0.3">
      <c r="A28" s="53"/>
      <c r="B28" s="10">
        <v>5173</v>
      </c>
      <c r="C28" s="24" t="s">
        <v>31</v>
      </c>
      <c r="D28" s="56">
        <v>34000</v>
      </c>
      <c r="E28" s="56">
        <v>10000</v>
      </c>
      <c r="F28" s="56"/>
      <c r="G28" s="56">
        <v>-1000</v>
      </c>
      <c r="H28" s="87"/>
      <c r="I28" s="55">
        <f t="shared" si="3"/>
        <v>43000</v>
      </c>
      <c r="J28" s="57">
        <v>25568.799999999999</v>
      </c>
    </row>
    <row r="29" spans="1:10" x14ac:dyDescent="0.3">
      <c r="A29" s="53"/>
      <c r="B29" s="10">
        <v>5175</v>
      </c>
      <c r="C29" s="24" t="s">
        <v>32</v>
      </c>
      <c r="D29" s="56">
        <v>2000</v>
      </c>
      <c r="E29" s="56"/>
      <c r="F29" s="56"/>
      <c r="G29" s="56">
        <v>1000</v>
      </c>
      <c r="H29" s="87"/>
      <c r="I29" s="55">
        <f t="shared" si="3"/>
        <v>3000</v>
      </c>
      <c r="J29" s="57">
        <v>2577</v>
      </c>
    </row>
    <row r="30" spans="1:10" x14ac:dyDescent="0.3">
      <c r="A30" s="53"/>
      <c r="B30" s="10">
        <v>5176</v>
      </c>
      <c r="C30" s="24" t="s">
        <v>33</v>
      </c>
      <c r="D30" s="56">
        <v>1000</v>
      </c>
      <c r="E30" s="56"/>
      <c r="F30" s="56"/>
      <c r="G30" s="56"/>
      <c r="H30" s="87"/>
      <c r="I30" s="55">
        <f t="shared" si="3"/>
        <v>1000</v>
      </c>
      <c r="J30" s="57">
        <v>0</v>
      </c>
    </row>
    <row r="31" spans="1:10" x14ac:dyDescent="0.3">
      <c r="A31" s="53"/>
      <c r="B31" s="10">
        <v>5366</v>
      </c>
      <c r="C31" s="24" t="s">
        <v>34</v>
      </c>
      <c r="D31" s="56">
        <v>0</v>
      </c>
      <c r="E31" s="56">
        <v>120000</v>
      </c>
      <c r="F31" s="56">
        <v>42000</v>
      </c>
      <c r="G31" s="56"/>
      <c r="H31" s="87"/>
      <c r="I31" s="55">
        <f t="shared" si="3"/>
        <v>162000</v>
      </c>
      <c r="J31" s="57">
        <v>161615</v>
      </c>
    </row>
    <row r="32" spans="1:10" x14ac:dyDescent="0.3">
      <c r="A32" s="53" t="s">
        <v>35</v>
      </c>
      <c r="B32" s="19"/>
      <c r="C32" s="11" t="s">
        <v>36</v>
      </c>
      <c r="D32" s="63">
        <f>SUM(D33:D33)</f>
        <v>0</v>
      </c>
      <c r="E32" s="63">
        <f t="shared" ref="E32:F32" si="4">SUM(E33:E33)</f>
        <v>0</v>
      </c>
      <c r="F32" s="63">
        <f t="shared" si="4"/>
        <v>0</v>
      </c>
      <c r="G32" s="63"/>
      <c r="H32" s="86"/>
      <c r="I32" s="55">
        <f t="shared" si="3"/>
        <v>0</v>
      </c>
      <c r="J32" s="57">
        <f>SUM(J33)</f>
        <v>0</v>
      </c>
    </row>
    <row r="33" spans="1:17" ht="12.75" customHeight="1" x14ac:dyDescent="0.3">
      <c r="A33" s="53"/>
      <c r="B33" s="61">
        <v>6121</v>
      </c>
      <c r="C33" s="64" t="s">
        <v>37</v>
      </c>
      <c r="D33" s="56">
        <v>0</v>
      </c>
      <c r="E33" s="63"/>
      <c r="F33" s="63"/>
      <c r="G33" s="63"/>
      <c r="H33" s="86"/>
      <c r="I33" s="55">
        <f t="shared" si="3"/>
        <v>0</v>
      </c>
      <c r="J33" s="55">
        <f>SUM(J34)</f>
        <v>0</v>
      </c>
    </row>
    <row r="34" spans="1:17" ht="2.25" customHeight="1" x14ac:dyDescent="0.3">
      <c r="A34" s="115"/>
      <c r="B34" s="115"/>
      <c r="C34" s="115"/>
      <c r="D34" s="65"/>
      <c r="E34" s="56"/>
      <c r="F34" s="56"/>
      <c r="G34" s="56"/>
      <c r="H34" s="87"/>
      <c r="I34" s="56">
        <f>SUM(D34:D34)</f>
        <v>0</v>
      </c>
      <c r="J34" s="55"/>
    </row>
    <row r="35" spans="1:17" x14ac:dyDescent="0.3">
      <c r="A35" s="66" t="s">
        <v>38</v>
      </c>
      <c r="B35" s="67"/>
      <c r="C35" s="68" t="s">
        <v>39</v>
      </c>
      <c r="D35" s="69">
        <f>SUM(D13-D4)</f>
        <v>5000</v>
      </c>
      <c r="E35" s="69"/>
      <c r="F35" s="69"/>
      <c r="G35" s="69"/>
      <c r="H35" s="88"/>
      <c r="I35" s="69">
        <f>SUM(I13-I4)</f>
        <v>0</v>
      </c>
      <c r="J35" s="69"/>
    </row>
    <row r="36" spans="1:17" ht="2.25" customHeight="1" x14ac:dyDescent="0.3">
      <c r="B36"/>
      <c r="E36" s="37"/>
      <c r="F36" s="37"/>
      <c r="G36" s="37"/>
      <c r="H36" s="37"/>
      <c r="I36" s="37"/>
      <c r="J36" s="37"/>
      <c r="M36" s="37"/>
      <c r="N36" s="37"/>
      <c r="O36" s="37"/>
      <c r="P36" s="37"/>
      <c r="Q36" s="37"/>
    </row>
    <row r="37" spans="1:17" x14ac:dyDescent="0.3">
      <c r="A37" s="116" t="s">
        <v>53</v>
      </c>
      <c r="B37" s="116"/>
      <c r="C37" s="116"/>
      <c r="D37" s="116"/>
      <c r="E37" s="76"/>
      <c r="F37" s="76"/>
      <c r="G37" s="76"/>
      <c r="H37" s="76"/>
      <c r="I37" s="76"/>
      <c r="J37" s="77"/>
      <c r="M37" s="37"/>
      <c r="N37" s="37"/>
      <c r="O37" s="37"/>
      <c r="P37" s="37"/>
      <c r="Q37" s="37"/>
    </row>
    <row r="38" spans="1:17" ht="12.75" customHeight="1" x14ac:dyDescent="0.3">
      <c r="A38" s="90" t="s">
        <v>3</v>
      </c>
      <c r="B38" s="90"/>
      <c r="C38" s="90"/>
      <c r="D38" s="70">
        <f>SUM(I4)</f>
        <v>1602000</v>
      </c>
      <c r="E38" s="74"/>
      <c r="F38" s="74"/>
      <c r="G38" s="74"/>
      <c r="H38" s="74"/>
      <c r="I38" s="74"/>
      <c r="J38" s="74"/>
      <c r="M38" s="37"/>
      <c r="N38" s="37"/>
      <c r="O38" s="37"/>
      <c r="P38" s="37"/>
      <c r="Q38" s="37"/>
    </row>
    <row r="39" spans="1:17" ht="12.75" customHeight="1" x14ac:dyDescent="0.3">
      <c r="A39" s="90" t="s">
        <v>14</v>
      </c>
      <c r="B39" s="90"/>
      <c r="C39" s="90"/>
      <c r="D39" s="70">
        <f>SUM(I13)</f>
        <v>1602000</v>
      </c>
      <c r="E39" s="74"/>
      <c r="F39" s="74"/>
      <c r="G39" s="74"/>
      <c r="H39" s="74"/>
      <c r="I39" s="74"/>
      <c r="J39" s="74"/>
      <c r="K39" s="37"/>
      <c r="L39" s="37"/>
      <c r="M39" s="37"/>
      <c r="N39" s="37"/>
      <c r="O39" s="37"/>
      <c r="P39" s="37"/>
      <c r="Q39" s="37"/>
    </row>
    <row r="40" spans="1:17" ht="12.75" customHeight="1" x14ac:dyDescent="0.3">
      <c r="A40" s="92" t="s">
        <v>39</v>
      </c>
      <c r="B40" s="92"/>
      <c r="C40" s="92"/>
      <c r="D40" s="71">
        <f>D39-D38</f>
        <v>0</v>
      </c>
      <c r="E40" s="75"/>
      <c r="F40" s="75"/>
      <c r="G40" s="75"/>
      <c r="H40" s="75"/>
      <c r="I40" s="75"/>
      <c r="J40" s="75"/>
      <c r="M40" s="37"/>
      <c r="N40" s="37"/>
      <c r="O40" s="37"/>
      <c r="P40" s="37"/>
      <c r="Q40" s="37"/>
    </row>
    <row r="41" spans="1:17" ht="12.75" customHeight="1" x14ac:dyDescent="0.3">
      <c r="A41" s="109" t="s">
        <v>46</v>
      </c>
      <c r="B41" s="109"/>
      <c r="C41" s="109"/>
      <c r="D41" s="70">
        <v>530000</v>
      </c>
      <c r="E41" s="74"/>
      <c r="F41" s="74"/>
      <c r="G41" s="74"/>
      <c r="H41" s="74"/>
      <c r="I41" s="74"/>
      <c r="J41" s="74"/>
      <c r="K41" s="37"/>
      <c r="L41" s="37"/>
      <c r="M41" s="37"/>
      <c r="N41" s="37"/>
      <c r="O41" s="37"/>
      <c r="P41" s="37"/>
      <c r="Q41" s="37"/>
    </row>
    <row r="42" spans="1:17" ht="12.75" customHeight="1" x14ac:dyDescent="0.3">
      <c r="A42" s="43"/>
      <c r="B42" s="43"/>
      <c r="C42" s="43"/>
      <c r="D42" s="43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12.75" customHeight="1" x14ac:dyDescent="0.3">
      <c r="A43" s="43"/>
      <c r="B43" s="43"/>
      <c r="C43" s="43"/>
      <c r="D43" s="43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12.75" customHeight="1" x14ac:dyDescent="0.3">
      <c r="A44" s="43"/>
      <c r="B44" s="43"/>
      <c r="C44" s="43"/>
      <c r="D44" s="4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2.75" customHeight="1" x14ac:dyDescent="0.3">
      <c r="A45" s="43"/>
      <c r="B45" s="43"/>
      <c r="C45" s="43"/>
      <c r="D45" s="43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12.75" customHeight="1" x14ac:dyDescent="0.3">
      <c r="A46" s="43"/>
      <c r="B46" s="43"/>
      <c r="C46" s="43"/>
      <c r="D46" s="43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12.75" customHeight="1" x14ac:dyDescent="0.3">
      <c r="A47" s="43"/>
      <c r="B47" s="43"/>
      <c r="C47" s="43"/>
      <c r="D47" s="43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12.75" customHeight="1" x14ac:dyDescent="0.3">
      <c r="A48" s="37"/>
      <c r="B48" s="44"/>
      <c r="C48" s="43"/>
      <c r="D48" s="44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12.75" customHeight="1" x14ac:dyDescent="0.3">
      <c r="A49" s="37"/>
      <c r="B49" s="41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12.75" customHeight="1" x14ac:dyDescent="0.3">
      <c r="A50" s="37"/>
      <c r="B50" s="41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12.75" customHeight="1" x14ac:dyDescent="0.3">
      <c r="A51" s="37"/>
      <c r="B51" s="41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2.75" customHeight="1" x14ac:dyDescent="0.3">
      <c r="A52" s="37"/>
      <c r="B52" s="4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12.75" customHeight="1" x14ac:dyDescent="0.3">
      <c r="A53" s="37"/>
      <c r="B53" s="4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12.75" customHeight="1" x14ac:dyDescent="0.3">
      <c r="A54" s="37"/>
      <c r="B54" s="4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12.75" customHeight="1" x14ac:dyDescent="0.3">
      <c r="A55" s="37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12.75" customHeight="1" x14ac:dyDescent="0.3">
      <c r="A56" s="37"/>
      <c r="B56" s="41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</sheetData>
  <mergeCells count="9">
    <mergeCell ref="A39:C39"/>
    <mergeCell ref="A40:C40"/>
    <mergeCell ref="A41:C41"/>
    <mergeCell ref="A1:J1"/>
    <mergeCell ref="A3:C3"/>
    <mergeCell ref="A12:C12"/>
    <mergeCell ref="A34:C34"/>
    <mergeCell ref="A37:D37"/>
    <mergeCell ref="A38:C38"/>
  </mergeCells>
  <printOptions gridLines="1"/>
  <pageMargins left="0.62992125984251968" right="0.23622047244094491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Návrh 2018</vt:lpstr>
      <vt:lpstr>RO1</vt:lpstr>
      <vt:lpstr>RO2</vt:lpstr>
      <vt:lpstr>RO3</vt:lpstr>
      <vt:lpstr>RO4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BarousJ</dc:creator>
  <cp:lastModifiedBy>Pavelka Vladimír</cp:lastModifiedBy>
  <cp:lastPrinted>2018-03-12T10:49:33Z</cp:lastPrinted>
  <dcterms:created xsi:type="dcterms:W3CDTF">2013-04-15T07:51:33Z</dcterms:created>
  <dcterms:modified xsi:type="dcterms:W3CDTF">2019-01-15T11:00:35Z</dcterms:modified>
</cp:coreProperties>
</file>